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Agüero\Downloads\"/>
    </mc:Choice>
  </mc:AlternateContent>
  <xr:revisionPtr revIDLastSave="0" documentId="13_ncr:1_{1DBB89E7-FE19-4BF2-BAB9-96E120CB3A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15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L13" i="1" l="1"/>
  <c r="K13" i="1"/>
  <c r="L12" i="1"/>
  <c r="K12" i="1"/>
  <c r="L8" i="1"/>
  <c r="L7" i="1"/>
  <c r="K7" i="1"/>
  <c r="K8" i="1"/>
  <c r="I4" i="1"/>
  <c r="I3" i="1" s="1"/>
  <c r="J7" i="1"/>
  <c r="I7" i="1"/>
  <c r="H7" i="1"/>
  <c r="J12" i="1"/>
  <c r="I12" i="1"/>
  <c r="H12" i="1"/>
  <c r="J8" i="1"/>
  <c r="J13" i="1"/>
  <c r="I8" i="1"/>
  <c r="H8" i="1"/>
  <c r="I13" i="1"/>
  <c r="H13" i="1"/>
  <c r="K6" i="1" l="1"/>
  <c r="L11" i="1"/>
  <c r="J6" i="1"/>
  <c r="K11" i="1"/>
  <c r="L6" i="1"/>
  <c r="J11" i="1"/>
  <c r="H6" i="1"/>
  <c r="H11" i="1"/>
  <c r="I11" i="1"/>
  <c r="L4" i="1"/>
  <c r="L3" i="1" s="1"/>
  <c r="H4" i="1"/>
  <c r="H3" i="1" s="1"/>
  <c r="J4" i="1"/>
  <c r="J3" i="1" s="1"/>
  <c r="K4" i="1"/>
  <c r="K3" i="1" s="1"/>
  <c r="I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Aguirrebengoa Pereira Saioa</author>
  </authors>
  <commentList>
    <comment ref="I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Aguirrebengoa Pereira Saioa:</t>
        </r>
        <r>
          <rPr>
            <sz val="8"/>
            <color indexed="81"/>
            <rFont val="Tahoma"/>
            <family val="2"/>
          </rPr>
          <t xml:space="preserve">
Dato aportado por Mikel Esnal Presidencia
</t>
        </r>
      </text>
    </comment>
    <comment ref="J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Aguirrebengoa Pereira Saioa:</t>
        </r>
        <r>
          <rPr>
            <sz val="8"/>
            <color indexed="81"/>
            <rFont val="Tahoma"/>
            <family val="2"/>
          </rPr>
          <t xml:space="preserve">
Dato aportado por Mikel Esnal Presidencia
</t>
        </r>
      </text>
    </comment>
    <comment ref="K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Aguirrebengoa Pereira Saioa:</t>
        </r>
        <r>
          <rPr>
            <sz val="8"/>
            <color indexed="81"/>
            <rFont val="Tahoma"/>
            <family val="2"/>
          </rPr>
          <t xml:space="preserve">
dato pilar braceras</t>
        </r>
      </text>
    </comment>
    <comment ref="L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Aguirrebengoa Pereira Saioa:</t>
        </r>
        <r>
          <rPr>
            <sz val="8"/>
            <color indexed="81"/>
            <rFont val="Tahoma"/>
            <family val="2"/>
          </rPr>
          <t xml:space="preserve">
dato pilar braceras</t>
        </r>
      </text>
    </comment>
  </commentList>
</comments>
</file>

<file path=xl/sharedStrings.xml><?xml version="1.0" encoding="utf-8"?>
<sst xmlns="http://schemas.openxmlformats.org/spreadsheetml/2006/main" count="19" uniqueCount="14">
  <si>
    <t>Urbanismo y obras públicas</t>
  </si>
  <si>
    <t>•</t>
  </si>
  <si>
    <t xml:space="preserve">Inversión en infraestructuras por habitante: </t>
  </si>
  <si>
    <t>(1)"Artículo 60. Inversión en infraestructura y bienes destinados al uso general no productivo" y las inversiones de los programas presupuestarios Agua y Saneamiento (Obligaciones Reconocidas)</t>
  </si>
  <si>
    <t>Porcentaje de ingresos derivados del urbanismo / Presupuesto total de ingresos:</t>
  </si>
  <si>
    <t>Ingresos derivados del urbanismo (2):</t>
  </si>
  <si>
    <t>Presupuesto total de ingresos:</t>
  </si>
  <si>
    <t>Porcentaje de gastos derivados del urbanismo / Presupuesto total de gastos:</t>
  </si>
  <si>
    <t>Gastos derivados del urbanismo (3) :</t>
  </si>
  <si>
    <r>
      <rPr>
        <b/>
        <sz val="11"/>
        <color theme="6" tint="-0.249977111117893"/>
        <rFont val="Calibri"/>
        <family val="2"/>
        <scheme val="minor"/>
      </rPr>
      <t>Gastos del ejercicio (ejecutados) en inversión (capítulo 6) en infraestructuras (1)</t>
    </r>
    <r>
      <rPr>
        <b/>
        <sz val="11"/>
        <color theme="1"/>
        <rFont val="Calibri"/>
        <family val="2"/>
        <scheme val="minor"/>
      </rPr>
      <t xml:space="preserve"> / Nº de habitantes:</t>
    </r>
  </si>
  <si>
    <t>Gastos del ejercicio (ejecutados) en inversión (capítulo 6) en infraestructuras (1)</t>
  </si>
  <si>
    <t>Nº de habitantes:</t>
  </si>
  <si>
    <t>(2)Venta de Terrenos (Artículo 60), "Ingresos derivados del Urbanismo (Artículo 65): Cuotas de Urbanización y Aprovechamientos Urbanísticos", ICIO y Licencias Urbanísticas (Presupuesto def)</t>
  </si>
  <si>
    <t>(3)Gastos del programa presupuestario "Urbanismo" (Presupuesto def)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</si>
</sst>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&quot;    &quot;;\-#,##0.00&quot;    &quot;;\-#&quot;    &quot;;@\ "/>
    <numFmt numFmtId="166" formatCode="#,##0.00&quot; € &quot;;\-#,##0.00&quot; € &quot;;\-#&quot; € &quot;;@\ 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b/>
      <sz val="11"/>
      <color indexed="62"/>
      <name val="Calibri"/>
      <family val="2"/>
    </font>
    <font>
      <sz val="10"/>
      <color indexed="62"/>
      <name val="Arial"/>
      <family val="2"/>
    </font>
    <font>
      <sz val="10"/>
      <name val="Trebuchet MS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sz val="11"/>
      <color indexed="19"/>
      <name val="Calibri"/>
      <family val="2"/>
    </font>
    <font>
      <sz val="10"/>
      <name val="Courier New"/>
      <family val="3"/>
    </font>
    <font>
      <sz val="10"/>
      <name val="Courier"/>
      <family val="3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Calibri"/>
      <family val="2"/>
      <scheme val="minor"/>
    </font>
    <font>
      <sz val="10"/>
      <name val="Arial"/>
    </font>
    <font>
      <sz val="11"/>
      <color theme="0" tint="-0.499984740745262"/>
      <name val="Calibri"/>
      <family val="2"/>
      <scheme val="minor"/>
    </font>
  </fonts>
  <fills count="8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92">
    <xf numFmtId="0" fontId="0" fillId="0" borderId="0"/>
    <xf numFmtId="9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0" borderId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42" fillId="40" borderId="0" applyNumberFormat="0" applyBorder="0" applyAlignment="0" applyProtection="0"/>
    <xf numFmtId="0" fontId="42" fillId="39" borderId="0" applyNumberFormat="0" applyBorder="0" applyAlignment="0" applyProtection="0"/>
    <xf numFmtId="0" fontId="1" fillId="10" borderId="0" applyNumberFormat="0" applyBorder="0" applyAlignment="0" applyProtection="0"/>
    <xf numFmtId="0" fontId="42" fillId="43" borderId="0" applyNumberFormat="0" applyBorder="0" applyAlignment="0" applyProtection="0"/>
    <xf numFmtId="0" fontId="42" fillId="42" borderId="0" applyNumberFormat="0" applyBorder="0" applyAlignment="0" applyProtection="0"/>
    <xf numFmtId="0" fontId="1" fillId="14" borderId="0" applyNumberFormat="0" applyBorder="0" applyAlignment="0" applyProtection="0"/>
    <xf numFmtId="0" fontId="42" fillId="46" borderId="0" applyNumberFormat="0" applyBorder="0" applyAlignment="0" applyProtection="0"/>
    <xf numFmtId="0" fontId="42" fillId="45" borderId="0" applyNumberFormat="0" applyBorder="0" applyAlignment="0" applyProtection="0"/>
    <xf numFmtId="0" fontId="1" fillId="18" borderId="0" applyNumberFormat="0" applyBorder="0" applyAlignment="0" applyProtection="0"/>
    <xf numFmtId="0" fontId="42" fillId="44" borderId="0" applyNumberFormat="0" applyBorder="0" applyAlignment="0" applyProtection="0"/>
    <xf numFmtId="0" fontId="42" fillId="47" borderId="0" applyNumberFormat="0" applyBorder="0" applyAlignment="0" applyProtection="0"/>
    <xf numFmtId="0" fontId="1" fillId="22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6" borderId="0" applyNumberFormat="0" applyBorder="0" applyAlignment="0" applyProtection="0"/>
    <xf numFmtId="0" fontId="42" fillId="44" borderId="0" applyNumberFormat="0" applyBorder="0" applyAlignment="0" applyProtection="0"/>
    <xf numFmtId="0" fontId="43" fillId="49" borderId="0" applyNumberFormat="0" applyBorder="0" applyAlignment="0" applyProtection="0"/>
    <xf numFmtId="0" fontId="43" fillId="50" borderId="0" applyNumberFormat="0" applyBorder="0" applyAlignment="0" applyProtection="0"/>
    <xf numFmtId="0" fontId="43" fillId="51" borderId="0" applyNumberFormat="0" applyBorder="0" applyAlignment="0" applyProtection="0"/>
    <xf numFmtId="0" fontId="43" fillId="36" borderId="0" applyNumberFormat="0" applyBorder="0" applyAlignment="0" applyProtection="0"/>
    <xf numFmtId="0" fontId="43" fillId="49" borderId="0" applyNumberFormat="0" applyBorder="0" applyAlignment="0" applyProtection="0"/>
    <xf numFmtId="0" fontId="43" fillId="52" borderId="0" applyNumberFormat="0" applyBorder="0" applyAlignment="0" applyProtection="0"/>
    <xf numFmtId="0" fontId="42" fillId="48" borderId="0" applyNumberFormat="0" applyBorder="0" applyAlignment="0" applyProtection="0"/>
    <xf numFmtId="0" fontId="42" fillId="40" borderId="0" applyNumberFormat="0" applyBorder="0" applyAlignment="0" applyProtection="0"/>
    <xf numFmtId="0" fontId="1" fillId="11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55" borderId="0" applyNumberFormat="0" applyBorder="0" applyAlignment="0" applyProtection="0"/>
    <xf numFmtId="0" fontId="42" fillId="54" borderId="0" applyNumberFormat="0" applyBorder="0" applyAlignment="0" applyProtection="0"/>
    <xf numFmtId="0" fontId="1" fillId="19" borderId="0" applyNumberFormat="0" applyBorder="0" applyAlignment="0" applyProtection="0"/>
    <xf numFmtId="0" fontId="42" fillId="42" borderId="0" applyNumberFormat="0" applyBorder="0" applyAlignment="0" applyProtection="0"/>
    <xf numFmtId="0" fontId="42" fillId="47" borderId="0" applyNumberFormat="0" applyBorder="0" applyAlignment="0" applyProtection="0"/>
    <xf numFmtId="0" fontId="1" fillId="23" borderId="0" applyNumberFormat="0" applyBorder="0" applyAlignment="0" applyProtection="0"/>
    <xf numFmtId="0" fontId="42" fillId="48" borderId="0" applyNumberFormat="0" applyBorder="0" applyAlignment="0" applyProtection="0"/>
    <xf numFmtId="0" fontId="42" fillId="40" borderId="0" applyNumberFormat="0" applyBorder="0" applyAlignment="0" applyProtection="0"/>
    <xf numFmtId="0" fontId="42" fillId="46" borderId="0" applyNumberFormat="0" applyBorder="0" applyAlignment="0" applyProtection="0"/>
    <xf numFmtId="0" fontId="42" fillId="56" borderId="0" applyNumberFormat="0" applyBorder="0" applyAlignment="0" applyProtection="0"/>
    <xf numFmtId="0" fontId="1" fillId="31" borderId="0" applyNumberFormat="0" applyBorder="0" applyAlignment="0" applyProtection="0"/>
    <xf numFmtId="0" fontId="44" fillId="57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60" borderId="0" applyNumberFormat="0" applyBorder="0" applyAlignment="0" applyProtection="0"/>
    <xf numFmtId="0" fontId="41" fillId="48" borderId="0" applyNumberFormat="0" applyBorder="0" applyAlignment="0" applyProtection="0"/>
    <xf numFmtId="0" fontId="41" fillId="61" borderId="0" applyNumberFormat="0" applyBorder="0" applyAlignment="0" applyProtection="0"/>
    <xf numFmtId="0" fontId="17" fillId="12" borderId="0" applyNumberFormat="0" applyBorder="0" applyAlignment="0" applyProtection="0"/>
    <xf numFmtId="0" fontId="41" fillId="63" borderId="0" applyNumberFormat="0" applyBorder="0" applyAlignment="0" applyProtection="0"/>
    <xf numFmtId="0" fontId="41" fillId="43" borderId="0" applyNumberFormat="0" applyBorder="0" applyAlignment="0" applyProtection="0"/>
    <xf numFmtId="0" fontId="41" fillId="56" borderId="0" applyNumberFormat="0" applyBorder="0" applyAlignment="0" applyProtection="0"/>
    <xf numFmtId="0" fontId="41" fillId="54" borderId="0" applyNumberFormat="0" applyBorder="0" applyAlignment="0" applyProtection="0"/>
    <xf numFmtId="0" fontId="17" fillId="20" borderId="0" applyNumberFormat="0" applyBorder="0" applyAlignment="0" applyProtection="0"/>
    <xf numFmtId="0" fontId="41" fillId="42" borderId="0" applyNumberFormat="0" applyBorder="0" applyAlignment="0" applyProtection="0"/>
    <xf numFmtId="0" fontId="41" fillId="64" borderId="0" applyNumberFormat="0" applyBorder="0" applyAlignment="0" applyProtection="0"/>
    <xf numFmtId="0" fontId="17" fillId="24" borderId="0" applyNumberFormat="0" applyBorder="0" applyAlignment="0" applyProtection="0"/>
    <xf numFmtId="0" fontId="41" fillId="48" borderId="0" applyNumberFormat="0" applyBorder="0" applyAlignment="0" applyProtection="0"/>
    <xf numFmtId="0" fontId="41" fillId="62" borderId="0" applyNumberFormat="0" applyBorder="0" applyAlignment="0" applyProtection="0"/>
    <xf numFmtId="0" fontId="41" fillId="43" borderId="0" applyNumberFormat="0" applyBorder="0" applyAlignment="0" applyProtection="0"/>
    <xf numFmtId="0" fontId="41" fillId="65" borderId="0" applyNumberFormat="0" applyBorder="0" applyAlignment="0" applyProtection="0"/>
    <xf numFmtId="0" fontId="17" fillId="32" borderId="0" applyNumberFormat="0" applyBorder="0" applyAlignment="0" applyProtection="0"/>
    <xf numFmtId="0" fontId="44" fillId="66" borderId="0" applyNumberFormat="0" applyBorder="0" applyAlignment="0" applyProtection="0"/>
    <xf numFmtId="0" fontId="44" fillId="67" borderId="0" applyNumberFormat="0" applyBorder="0" applyAlignment="0" applyProtection="0"/>
    <xf numFmtId="0" fontId="44" fillId="68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69" borderId="0" applyNumberFormat="0" applyBorder="0" applyAlignment="0" applyProtection="0"/>
    <xf numFmtId="0" fontId="45" fillId="34" borderId="0" applyNumberFormat="0" applyBorder="0" applyAlignment="0" applyProtection="0"/>
    <xf numFmtId="0" fontId="30" fillId="48" borderId="0" applyNumberFormat="0" applyBorder="0" applyAlignment="0" applyProtection="0"/>
    <xf numFmtId="0" fontId="30" fillId="45" borderId="0" applyNumberFormat="0" applyBorder="0" applyAlignment="0" applyProtection="0"/>
    <xf numFmtId="0" fontId="47" fillId="70" borderId="10" applyNumberFormat="0" applyAlignment="0" applyProtection="0"/>
    <xf numFmtId="0" fontId="48" fillId="41" borderId="10" applyNumberFormat="0" applyAlignment="0" applyProtection="0"/>
    <xf numFmtId="0" fontId="35" fillId="53" borderId="10" applyNumberFormat="0" applyAlignment="0" applyProtection="0"/>
    <xf numFmtId="0" fontId="11" fillId="6" borderId="4" applyNumberFormat="0" applyAlignment="0" applyProtection="0"/>
    <xf numFmtId="0" fontId="37" fillId="71" borderId="11" applyNumberFormat="0" applyAlignment="0" applyProtection="0"/>
    <xf numFmtId="0" fontId="37" fillId="71" borderId="11" applyNumberFormat="0" applyAlignment="0" applyProtection="0"/>
    <xf numFmtId="0" fontId="38" fillId="0" borderId="13" applyNumberFormat="0" applyFill="0" applyAlignment="0" applyProtection="0"/>
    <xf numFmtId="0" fontId="36" fillId="0" borderId="12" applyNumberFormat="0" applyFill="0" applyAlignment="0" applyProtection="0"/>
    <xf numFmtId="0" fontId="49" fillId="72" borderId="11" applyNumberFormat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6" fontId="24" fillId="0" borderId="0" applyFill="0" applyBorder="0" applyAlignment="0" applyProtection="0"/>
    <xf numFmtId="0" fontId="5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1" fillId="74" borderId="0" applyNumberFormat="0" applyBorder="0" applyAlignment="0" applyProtection="0"/>
    <xf numFmtId="0" fontId="41" fillId="73" borderId="0" applyNumberFormat="0" applyBorder="0" applyAlignment="0" applyProtection="0"/>
    <xf numFmtId="0" fontId="17" fillId="9" borderId="0" applyNumberFormat="0" applyBorder="0" applyAlignment="0" applyProtection="0"/>
    <xf numFmtId="0" fontId="41" fillId="63" borderId="0" applyNumberFormat="0" applyBorder="0" applyAlignment="0" applyProtection="0"/>
    <xf numFmtId="0" fontId="41" fillId="75" borderId="0" applyNumberFormat="0" applyBorder="0" applyAlignment="0" applyProtection="0"/>
    <xf numFmtId="0" fontId="41" fillId="56" borderId="0" applyNumberFormat="0" applyBorder="0" applyAlignment="0" applyProtection="0"/>
    <xf numFmtId="0" fontId="41" fillId="76" borderId="0" applyNumberFormat="0" applyBorder="0" applyAlignment="0" applyProtection="0"/>
    <xf numFmtId="0" fontId="41" fillId="77" borderId="0" applyNumberFormat="0" applyBorder="0" applyAlignment="0" applyProtection="0"/>
    <xf numFmtId="0" fontId="41" fillId="64" borderId="0" applyNumberFormat="0" applyBorder="0" applyAlignment="0" applyProtection="0"/>
    <xf numFmtId="0" fontId="17" fillId="21" borderId="0" applyNumberFormat="0" applyBorder="0" applyAlignment="0" applyProtection="0"/>
    <xf numFmtId="0" fontId="41" fillId="62" borderId="0" applyNumberFormat="0" applyBorder="0" applyAlignment="0" applyProtection="0"/>
    <xf numFmtId="0" fontId="41" fillId="62" borderId="0" applyNumberFormat="0" applyBorder="0" applyAlignment="0" applyProtection="0"/>
    <xf numFmtId="0" fontId="41" fillId="75" borderId="0" applyNumberFormat="0" applyBorder="0" applyAlignment="0" applyProtection="0"/>
    <xf numFmtId="0" fontId="41" fillId="63" borderId="0" applyNumberFormat="0" applyBorder="0" applyAlignment="0" applyProtection="0"/>
    <xf numFmtId="0" fontId="33" fillId="55" borderId="10" applyNumberFormat="0" applyAlignment="0" applyProtection="0"/>
    <xf numFmtId="0" fontId="33" fillId="44" borderId="10" applyNumberFormat="0" applyAlignment="0" applyProtection="0"/>
    <xf numFmtId="44" fontId="5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46" fillId="35" borderId="0" applyNumberFormat="0" applyBorder="0" applyAlignment="0" applyProtection="0"/>
    <xf numFmtId="0" fontId="56" fillId="0" borderId="14" applyNumberFormat="0" applyFill="0" applyAlignment="0" applyProtection="0"/>
    <xf numFmtId="0" fontId="57" fillId="0" borderId="15" applyNumberFormat="0" applyFill="0" applyAlignment="0" applyProtection="0"/>
    <xf numFmtId="0" fontId="51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1" fillId="47" borderId="0" applyNumberFormat="0" applyBorder="0" applyAlignment="0" applyProtection="0"/>
    <xf numFmtId="0" fontId="31" fillId="42" borderId="0" applyNumberFormat="0" applyBorder="0" applyAlignment="0" applyProtection="0"/>
    <xf numFmtId="0" fontId="53" fillId="38" borderId="10" applyNumberFormat="0" applyAlignment="0" applyProtection="0"/>
    <xf numFmtId="0" fontId="50" fillId="0" borderId="12" applyNumberFormat="0" applyFill="0" applyAlignment="0" applyProtection="0"/>
    <xf numFmtId="165" fontId="24" fillId="0" borderId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8" fillId="55" borderId="0" applyNumberFormat="0" applyBorder="0" applyAlignment="0" applyProtection="0"/>
    <xf numFmtId="0" fontId="32" fillId="55" borderId="0" applyNumberFormat="0" applyBorder="0" applyAlignment="0" applyProtection="0"/>
    <xf numFmtId="0" fontId="8" fillId="4" borderId="0" applyNumberFormat="0" applyBorder="0" applyAlignment="0" applyProtection="0"/>
    <xf numFmtId="0" fontId="59" fillId="0" borderId="0"/>
    <xf numFmtId="0" fontId="60" fillId="0" borderId="0"/>
    <xf numFmtId="0" fontId="60" fillId="0" borderId="0"/>
    <xf numFmtId="0" fontId="24" fillId="0" borderId="0"/>
    <xf numFmtId="0" fontId="42" fillId="0" borderId="0"/>
    <xf numFmtId="0" fontId="42" fillId="0" borderId="0"/>
    <xf numFmtId="0" fontId="1" fillId="0" borderId="0"/>
    <xf numFmtId="0" fontId="24" fillId="46" borderId="17" applyNumberFormat="0" applyFont="0" applyAlignment="0" applyProtection="0"/>
    <xf numFmtId="0" fontId="24" fillId="46" borderId="17" applyNumberFormat="0" applyFont="0" applyAlignment="0" applyProtection="0"/>
    <xf numFmtId="0" fontId="24" fillId="46" borderId="17" applyNumberFormat="0" applyFont="0" applyAlignment="0" applyProtection="0"/>
    <xf numFmtId="0" fontId="42" fillId="46" borderId="17" applyNumberFormat="0" applyFont="0" applyAlignment="0" applyProtection="0"/>
    <xf numFmtId="0" fontId="1" fillId="8" borderId="8" applyNumberFormat="0" applyFont="0" applyAlignment="0" applyProtection="0"/>
    <xf numFmtId="0" fontId="24" fillId="78" borderId="17" applyNumberFormat="0" applyAlignment="0" applyProtection="0"/>
    <xf numFmtId="0" fontId="61" fillId="70" borderId="18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4" fillId="41" borderId="18" applyNumberFormat="0" applyAlignment="0" applyProtection="0"/>
    <xf numFmtId="0" fontId="34" fillId="53" borderId="18" applyNumberFormat="0" applyAlignment="0" applyProtection="0"/>
    <xf numFmtId="0" fontId="10" fillId="6" borderId="5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4" fillId="0" borderId="19" applyNumberFormat="0" applyFill="0" applyAlignment="0" applyProtection="0"/>
    <xf numFmtId="0" fontId="27" fillId="0" borderId="14" applyNumberFormat="0" applyFill="0" applyAlignment="0" applyProtection="0"/>
    <xf numFmtId="0" fontId="3" fillId="0" borderId="1" applyNumberFormat="0" applyFill="0" applyAlignment="0" applyProtection="0"/>
    <xf numFmtId="0" fontId="65" fillId="0" borderId="20" applyNumberFormat="0" applyFill="0" applyAlignment="0" applyProtection="0"/>
    <xf numFmtId="0" fontId="28" fillId="0" borderId="15" applyNumberFormat="0" applyFill="0" applyAlignment="0" applyProtection="0"/>
    <xf numFmtId="0" fontId="4" fillId="0" borderId="2" applyNumberFormat="0" applyFill="0" applyAlignment="0" applyProtection="0"/>
    <xf numFmtId="0" fontId="52" fillId="0" borderId="21" applyNumberFormat="0" applyFill="0" applyAlignment="0" applyProtection="0"/>
    <xf numFmtId="0" fontId="29" fillId="0" borderId="16" applyNumberFormat="0" applyFill="0" applyAlignment="0" applyProtection="0"/>
    <xf numFmtId="0" fontId="5" fillId="0" borderId="3" applyNumberFormat="0" applyFill="0" applyAlignment="0" applyProtection="0"/>
    <xf numFmtId="0" fontId="6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0" fillId="0" borderId="23" applyNumberFormat="0" applyFill="0" applyAlignment="0" applyProtection="0"/>
    <xf numFmtId="0" fontId="40" fillId="0" borderId="22" applyNumberFormat="0" applyFill="0" applyAlignment="0" applyProtection="0"/>
    <xf numFmtId="0" fontId="16" fillId="0" borderId="9" applyNumberFormat="0" applyFill="0" applyAlignment="0" applyProtection="0"/>
    <xf numFmtId="0" fontId="62" fillId="0" borderId="0" applyNumberFormat="0" applyFill="0" applyBorder="0" applyAlignment="0" applyProtection="0"/>
    <xf numFmtId="0" fontId="69" fillId="0" borderId="0"/>
  </cellStyleXfs>
  <cellXfs count="18">
    <xf numFmtId="0" fontId="0" fillId="0" borderId="0" xfId="0"/>
    <xf numFmtId="0" fontId="16" fillId="0" borderId="0" xfId="0" applyFont="1"/>
    <xf numFmtId="22" fontId="0" fillId="0" borderId="0" xfId="0" applyNumberFormat="1"/>
    <xf numFmtId="10" fontId="0" fillId="0" borderId="0" xfId="0" applyNumberFormat="1"/>
    <xf numFmtId="4" fontId="0" fillId="0" borderId="0" xfId="0" applyNumberFormat="1"/>
    <xf numFmtId="10" fontId="16" fillId="0" borderId="0" xfId="1" applyNumberFormat="1" applyFont="1"/>
    <xf numFmtId="0" fontId="20" fillId="0" borderId="0" xfId="0" applyFont="1"/>
    <xf numFmtId="0" fontId="18" fillId="0" borderId="0" xfId="0" applyFont="1"/>
    <xf numFmtId="0" fontId="19" fillId="0" borderId="0" xfId="0" applyFont="1"/>
    <xf numFmtId="0" fontId="23" fillId="0" borderId="0" xfId="0" applyFont="1"/>
    <xf numFmtId="4" fontId="23" fillId="0" borderId="0" xfId="0" applyNumberFormat="1" applyFont="1"/>
    <xf numFmtId="0" fontId="68" fillId="0" borderId="0" xfId="0" applyFont="1"/>
    <xf numFmtId="4" fontId="22" fillId="0" borderId="0" xfId="0" applyNumberFormat="1" applyFont="1"/>
    <xf numFmtId="0" fontId="70" fillId="0" borderId="0" xfId="0" applyFont="1"/>
    <xf numFmtId="4" fontId="68" fillId="0" borderId="0" xfId="0" applyNumberFormat="1" applyFont="1"/>
    <xf numFmtId="0" fontId="14" fillId="0" borderId="0" xfId="0" applyFont="1"/>
    <xf numFmtId="4" fontId="0" fillId="79" borderId="0" xfId="0" applyNumberFormat="1" applyFill="1"/>
    <xf numFmtId="3" fontId="22" fillId="0" borderId="0" xfId="0" applyNumberFormat="1" applyFont="1"/>
  </cellXfs>
  <cellStyles count="192">
    <cellStyle name="20% - Accent1" xfId="20" xr:uid="{00000000-0005-0000-0000-000000000000}"/>
    <cellStyle name="20% - Accent2" xfId="21" xr:uid="{00000000-0005-0000-0000-000001000000}"/>
    <cellStyle name="20% - Accent3" xfId="22" xr:uid="{00000000-0005-0000-0000-000002000000}"/>
    <cellStyle name="20% - Accent4" xfId="23" xr:uid="{00000000-0005-0000-0000-000003000000}"/>
    <cellStyle name="20% - Accent5" xfId="24" xr:uid="{00000000-0005-0000-0000-000004000000}"/>
    <cellStyle name="20% - Accent6" xfId="25" xr:uid="{00000000-0005-0000-0000-000005000000}"/>
    <cellStyle name="20% - Énfasis1 2" xfId="26" xr:uid="{00000000-0005-0000-0000-000006000000}"/>
    <cellStyle name="20% - Énfasis1 3" xfId="27" xr:uid="{00000000-0005-0000-0000-000007000000}"/>
    <cellStyle name="20% - Énfasis1 4" xfId="28" xr:uid="{00000000-0005-0000-0000-000008000000}"/>
    <cellStyle name="20% - Énfasis2 2" xfId="29" xr:uid="{00000000-0005-0000-0000-000009000000}"/>
    <cellStyle name="20% - Énfasis2 3" xfId="30" xr:uid="{00000000-0005-0000-0000-00000A000000}"/>
    <cellStyle name="20% - Énfasis2 4" xfId="31" xr:uid="{00000000-0005-0000-0000-00000B000000}"/>
    <cellStyle name="20% - Énfasis3 2" xfId="32" xr:uid="{00000000-0005-0000-0000-00000C000000}"/>
    <cellStyle name="20% - Énfasis3 3" xfId="33" xr:uid="{00000000-0005-0000-0000-00000D000000}"/>
    <cellStyle name="20% - Énfasis3 4" xfId="34" xr:uid="{00000000-0005-0000-0000-00000E000000}"/>
    <cellStyle name="20% - Énfasis4 2" xfId="35" xr:uid="{00000000-0005-0000-0000-00000F000000}"/>
    <cellStyle name="20% - Énfasis4 3" xfId="36" xr:uid="{00000000-0005-0000-0000-000010000000}"/>
    <cellStyle name="20% - Énfasis4 4" xfId="37" xr:uid="{00000000-0005-0000-0000-000011000000}"/>
    <cellStyle name="20% - Énfasis5" xfId="14" builtinId="46" customBuiltin="1"/>
    <cellStyle name="20% - Énfasis5 2" xfId="38" xr:uid="{00000000-0005-0000-0000-000013000000}"/>
    <cellStyle name="20% - Énfasis5 3" xfId="39" xr:uid="{00000000-0005-0000-0000-000014000000}"/>
    <cellStyle name="20% - Énfasis6" xfId="18" builtinId="50" customBuiltin="1"/>
    <cellStyle name="20% - Énfasis6 2" xfId="40" xr:uid="{00000000-0005-0000-0000-000016000000}"/>
    <cellStyle name="20% - Énfasis6 3" xfId="41" xr:uid="{00000000-0005-0000-0000-000017000000}"/>
    <cellStyle name="40% - Accent1" xfId="42" xr:uid="{00000000-0005-0000-0000-000018000000}"/>
    <cellStyle name="40% - Accent2" xfId="43" xr:uid="{00000000-0005-0000-0000-000019000000}"/>
    <cellStyle name="40% - Accent3" xfId="44" xr:uid="{00000000-0005-0000-0000-00001A000000}"/>
    <cellStyle name="40% - Accent4" xfId="45" xr:uid="{00000000-0005-0000-0000-00001B000000}"/>
    <cellStyle name="40% - Accent5" xfId="46" xr:uid="{00000000-0005-0000-0000-00001C000000}"/>
    <cellStyle name="40% - Accent6" xfId="47" xr:uid="{00000000-0005-0000-0000-00001D000000}"/>
    <cellStyle name="40% - Énfasis1 2" xfId="48" xr:uid="{00000000-0005-0000-0000-00001E000000}"/>
    <cellStyle name="40% - Énfasis1 3" xfId="49" xr:uid="{00000000-0005-0000-0000-00001F000000}"/>
    <cellStyle name="40% - Énfasis1 4" xfId="50" xr:uid="{00000000-0005-0000-0000-000020000000}"/>
    <cellStyle name="40% - Énfasis2" xfId="10" builtinId="35" customBuiltin="1"/>
    <cellStyle name="40% - Énfasis2 2" xfId="51" xr:uid="{00000000-0005-0000-0000-000022000000}"/>
    <cellStyle name="40% - Énfasis2 3" xfId="52" xr:uid="{00000000-0005-0000-0000-000023000000}"/>
    <cellStyle name="40% - Énfasis3 2" xfId="53" xr:uid="{00000000-0005-0000-0000-000024000000}"/>
    <cellStyle name="40% - Énfasis3 3" xfId="54" xr:uid="{00000000-0005-0000-0000-000025000000}"/>
    <cellStyle name="40% - Énfasis3 4" xfId="55" xr:uid="{00000000-0005-0000-0000-000026000000}"/>
    <cellStyle name="40% - Énfasis4 2" xfId="56" xr:uid="{00000000-0005-0000-0000-000027000000}"/>
    <cellStyle name="40% - Énfasis4 3" xfId="57" xr:uid="{00000000-0005-0000-0000-000028000000}"/>
    <cellStyle name="40% - Énfasis4 4" xfId="58" xr:uid="{00000000-0005-0000-0000-000029000000}"/>
    <cellStyle name="40% - Énfasis5" xfId="15" builtinId="47" customBuiltin="1"/>
    <cellStyle name="40% - Énfasis5 2" xfId="59" xr:uid="{00000000-0005-0000-0000-00002B000000}"/>
    <cellStyle name="40% - Énfasis5 3" xfId="60" xr:uid="{00000000-0005-0000-0000-00002C000000}"/>
    <cellStyle name="40% - Énfasis6 2" xfId="61" xr:uid="{00000000-0005-0000-0000-00002D000000}"/>
    <cellStyle name="40% - Énfasis6 3" xfId="62" xr:uid="{00000000-0005-0000-0000-00002E000000}"/>
    <cellStyle name="40% - Énfasis6 4" xfId="63" xr:uid="{00000000-0005-0000-0000-00002F000000}"/>
    <cellStyle name="60% - Accent1" xfId="64" xr:uid="{00000000-0005-0000-0000-000030000000}"/>
    <cellStyle name="60% - Accent2" xfId="65" xr:uid="{00000000-0005-0000-0000-000031000000}"/>
    <cellStyle name="60% - Accent3" xfId="66" xr:uid="{00000000-0005-0000-0000-000032000000}"/>
    <cellStyle name="60% - Accent4" xfId="67" xr:uid="{00000000-0005-0000-0000-000033000000}"/>
    <cellStyle name="60% - Accent5" xfId="68" xr:uid="{00000000-0005-0000-0000-000034000000}"/>
    <cellStyle name="60% - Accent6" xfId="69" xr:uid="{00000000-0005-0000-0000-000035000000}"/>
    <cellStyle name="60% - Énfasis1 2" xfId="70" xr:uid="{00000000-0005-0000-0000-000036000000}"/>
    <cellStyle name="60% - Énfasis1 3" xfId="71" xr:uid="{00000000-0005-0000-0000-000037000000}"/>
    <cellStyle name="60% - Énfasis1 4" xfId="72" xr:uid="{00000000-0005-0000-0000-000038000000}"/>
    <cellStyle name="60% - Énfasis2" xfId="11" builtinId="36" customBuiltin="1"/>
    <cellStyle name="60% - Énfasis2 2" xfId="73" xr:uid="{00000000-0005-0000-0000-00003A000000}"/>
    <cellStyle name="60% - Énfasis2 3" xfId="74" xr:uid="{00000000-0005-0000-0000-00003B000000}"/>
    <cellStyle name="60% - Énfasis3 2" xfId="75" xr:uid="{00000000-0005-0000-0000-00003C000000}"/>
    <cellStyle name="60% - Énfasis3 3" xfId="76" xr:uid="{00000000-0005-0000-0000-00003D000000}"/>
    <cellStyle name="60% - Énfasis3 4" xfId="77" xr:uid="{00000000-0005-0000-0000-00003E000000}"/>
    <cellStyle name="60% - Énfasis4 2" xfId="78" xr:uid="{00000000-0005-0000-0000-00003F000000}"/>
    <cellStyle name="60% - Énfasis4 3" xfId="79" xr:uid="{00000000-0005-0000-0000-000040000000}"/>
    <cellStyle name="60% - Énfasis4 4" xfId="80" xr:uid="{00000000-0005-0000-0000-000041000000}"/>
    <cellStyle name="60% - Énfasis5" xfId="16" builtinId="48" customBuiltin="1"/>
    <cellStyle name="60% - Énfasis5 2" xfId="81" xr:uid="{00000000-0005-0000-0000-000043000000}"/>
    <cellStyle name="60% - Énfasis5 3" xfId="82" xr:uid="{00000000-0005-0000-0000-000044000000}"/>
    <cellStyle name="60% - Énfasis6 2" xfId="83" xr:uid="{00000000-0005-0000-0000-000045000000}"/>
    <cellStyle name="60% - Énfasis6 3" xfId="84" xr:uid="{00000000-0005-0000-0000-000046000000}"/>
    <cellStyle name="60% - Énfasis6 4" xfId="85" xr:uid="{00000000-0005-0000-0000-000047000000}"/>
    <cellStyle name="Accent1" xfId="86" xr:uid="{00000000-0005-0000-0000-000048000000}"/>
    <cellStyle name="Accent2" xfId="87" xr:uid="{00000000-0005-0000-0000-000049000000}"/>
    <cellStyle name="Accent3" xfId="88" xr:uid="{00000000-0005-0000-0000-00004A000000}"/>
    <cellStyle name="Accent4" xfId="89" xr:uid="{00000000-0005-0000-0000-00004B000000}"/>
    <cellStyle name="Accent5" xfId="90" xr:uid="{00000000-0005-0000-0000-00004C000000}"/>
    <cellStyle name="Accent6" xfId="91" xr:uid="{00000000-0005-0000-0000-00004D000000}"/>
    <cellStyle name="Bad" xfId="92" xr:uid="{00000000-0005-0000-0000-00004E000000}"/>
    <cellStyle name="Buena 2" xfId="93" xr:uid="{00000000-0005-0000-0000-000050000000}"/>
    <cellStyle name="Buena 3" xfId="94" xr:uid="{00000000-0005-0000-0000-000051000000}"/>
    <cellStyle name="Bueno" xfId="2" builtinId="26" customBuiltin="1"/>
    <cellStyle name="Calculation" xfId="95" xr:uid="{00000000-0005-0000-0000-000052000000}"/>
    <cellStyle name="Cálculo 2" xfId="96" xr:uid="{00000000-0005-0000-0000-000053000000}"/>
    <cellStyle name="Cálculo 3" xfId="97" xr:uid="{00000000-0005-0000-0000-000054000000}"/>
    <cellStyle name="Cálculo 4" xfId="98" xr:uid="{00000000-0005-0000-0000-000055000000}"/>
    <cellStyle name="Celda de comprobación" xfId="6" builtinId="23" customBuiltin="1"/>
    <cellStyle name="Celda de comprobación 2" xfId="99" xr:uid="{00000000-0005-0000-0000-000057000000}"/>
    <cellStyle name="Celda de comprobación 3" xfId="100" xr:uid="{00000000-0005-0000-0000-000058000000}"/>
    <cellStyle name="Celda vinculada" xfId="5" builtinId="24" customBuiltin="1"/>
    <cellStyle name="Celda vinculada 2" xfId="101" xr:uid="{00000000-0005-0000-0000-00005A000000}"/>
    <cellStyle name="Celda vinculada 3" xfId="102" xr:uid="{00000000-0005-0000-0000-00005B000000}"/>
    <cellStyle name="Check Cell" xfId="103" xr:uid="{00000000-0005-0000-0000-00005C000000}"/>
    <cellStyle name="Comma 2" xfId="104" xr:uid="{00000000-0005-0000-0000-00005D000000}"/>
    <cellStyle name="Comma 3" xfId="105" xr:uid="{00000000-0005-0000-0000-00005E000000}"/>
    <cellStyle name="Comma 4" xfId="106" xr:uid="{00000000-0005-0000-0000-00005F000000}"/>
    <cellStyle name="Currency 2" xfId="107" xr:uid="{00000000-0005-0000-0000-000060000000}"/>
    <cellStyle name="Encabezado 4 2" xfId="108" xr:uid="{00000000-0005-0000-0000-000061000000}"/>
    <cellStyle name="Encabezado 4 3" xfId="109" xr:uid="{00000000-0005-0000-0000-000062000000}"/>
    <cellStyle name="Encabezado 4 4" xfId="110" xr:uid="{00000000-0005-0000-0000-000063000000}"/>
    <cellStyle name="Énfasis1 2" xfId="111" xr:uid="{00000000-0005-0000-0000-000064000000}"/>
    <cellStyle name="Énfasis1 3" xfId="112" xr:uid="{00000000-0005-0000-0000-000065000000}"/>
    <cellStyle name="Énfasis1 4" xfId="113" xr:uid="{00000000-0005-0000-0000-000066000000}"/>
    <cellStyle name="Énfasis2" xfId="9" builtinId="33" customBuiltin="1"/>
    <cellStyle name="Énfasis2 2" xfId="114" xr:uid="{00000000-0005-0000-0000-000068000000}"/>
    <cellStyle name="Énfasis2 3" xfId="115" xr:uid="{00000000-0005-0000-0000-000069000000}"/>
    <cellStyle name="Énfasis3" xfId="12" builtinId="37" customBuiltin="1"/>
    <cellStyle name="Énfasis3 2" xfId="116" xr:uid="{00000000-0005-0000-0000-00006B000000}"/>
    <cellStyle name="Énfasis3 3" xfId="117" xr:uid="{00000000-0005-0000-0000-00006C000000}"/>
    <cellStyle name="Énfasis4 2" xfId="118" xr:uid="{00000000-0005-0000-0000-00006D000000}"/>
    <cellStyle name="Énfasis4 3" xfId="119" xr:uid="{00000000-0005-0000-0000-00006E000000}"/>
    <cellStyle name="Énfasis4 4" xfId="120" xr:uid="{00000000-0005-0000-0000-00006F000000}"/>
    <cellStyle name="Énfasis5" xfId="13" builtinId="45" customBuiltin="1"/>
    <cellStyle name="Énfasis5 2" xfId="121" xr:uid="{00000000-0005-0000-0000-000071000000}"/>
    <cellStyle name="Énfasis5 3" xfId="122" xr:uid="{00000000-0005-0000-0000-000072000000}"/>
    <cellStyle name="Énfasis6" xfId="17" builtinId="49" customBuiltin="1"/>
    <cellStyle name="Énfasis6 2" xfId="123" xr:uid="{00000000-0005-0000-0000-000074000000}"/>
    <cellStyle name="Énfasis6 3" xfId="124" xr:uid="{00000000-0005-0000-0000-000075000000}"/>
    <cellStyle name="Entrada" xfId="4" builtinId="20" customBuiltin="1"/>
    <cellStyle name="Entrada 2" xfId="125" xr:uid="{00000000-0005-0000-0000-000077000000}"/>
    <cellStyle name="Entrada 3" xfId="126" xr:uid="{00000000-0005-0000-0000-000078000000}"/>
    <cellStyle name="Euro" xfId="127" xr:uid="{00000000-0005-0000-0000-000079000000}"/>
    <cellStyle name="Explanatory Text" xfId="128" xr:uid="{00000000-0005-0000-0000-00007A000000}"/>
    <cellStyle name="Good" xfId="129" xr:uid="{00000000-0005-0000-0000-00007B000000}"/>
    <cellStyle name="Heading 1" xfId="130" xr:uid="{00000000-0005-0000-0000-00007C000000}"/>
    <cellStyle name="Heading 2" xfId="131" xr:uid="{00000000-0005-0000-0000-00007D000000}"/>
    <cellStyle name="Heading 3" xfId="132" xr:uid="{00000000-0005-0000-0000-00007E000000}"/>
    <cellStyle name="Heading 4" xfId="133" xr:uid="{00000000-0005-0000-0000-00007F000000}"/>
    <cellStyle name="Hipervínculo 2" xfId="134" xr:uid="{00000000-0005-0000-0000-000080000000}"/>
    <cellStyle name="Incorrecto" xfId="3" builtinId="27" customBuiltin="1"/>
    <cellStyle name="Incorrecto 2" xfId="135" xr:uid="{00000000-0005-0000-0000-000082000000}"/>
    <cellStyle name="Incorrecto 3" xfId="136" xr:uid="{00000000-0005-0000-0000-000083000000}"/>
    <cellStyle name="Input" xfId="137" xr:uid="{00000000-0005-0000-0000-000084000000}"/>
    <cellStyle name="Linked Cell" xfId="138" xr:uid="{00000000-0005-0000-0000-000085000000}"/>
    <cellStyle name="Millares 2" xfId="139" xr:uid="{00000000-0005-0000-0000-000086000000}"/>
    <cellStyle name="Millares 3" xfId="140" xr:uid="{00000000-0005-0000-0000-000087000000}"/>
    <cellStyle name="Moneda 2" xfId="141" xr:uid="{00000000-0005-0000-0000-000088000000}"/>
    <cellStyle name="Neutral 2" xfId="142" xr:uid="{00000000-0005-0000-0000-000089000000}"/>
    <cellStyle name="Neutral 3" xfId="143" xr:uid="{00000000-0005-0000-0000-00008A000000}"/>
    <cellStyle name="Neutral 4" xfId="144" xr:uid="{00000000-0005-0000-0000-00008B000000}"/>
    <cellStyle name="No-definido" xfId="145" xr:uid="{00000000-0005-0000-0000-00008C000000}"/>
    <cellStyle name="No-definido 2" xfId="146" xr:uid="{00000000-0005-0000-0000-00008D000000}"/>
    <cellStyle name="No-definido_7  Capitulo 1 proyecto 2016 tras ajustes con Oscar" xfId="147" xr:uid="{00000000-0005-0000-0000-00008E000000}"/>
    <cellStyle name="Normal" xfId="0" builtinId="0"/>
    <cellStyle name="Normal 2" xfId="19" xr:uid="{00000000-0005-0000-0000-000090000000}"/>
    <cellStyle name="Normal 3" xfId="148" xr:uid="{00000000-0005-0000-0000-000091000000}"/>
    <cellStyle name="Normal 4" xfId="149" xr:uid="{00000000-0005-0000-0000-000092000000}"/>
    <cellStyle name="Normal 5" xfId="150" xr:uid="{00000000-0005-0000-0000-000093000000}"/>
    <cellStyle name="Normal 6" xfId="151" xr:uid="{00000000-0005-0000-0000-000094000000}"/>
    <cellStyle name="Normal 7" xfId="191" xr:uid="{49CA40F1-3608-4750-95AA-968CC7EFF065}"/>
    <cellStyle name="Notas 2" xfId="152" xr:uid="{00000000-0005-0000-0000-000095000000}"/>
    <cellStyle name="Notas 2 2" xfId="153" xr:uid="{00000000-0005-0000-0000-000096000000}"/>
    <cellStyle name="Notas 3" xfId="154" xr:uid="{00000000-0005-0000-0000-000097000000}"/>
    <cellStyle name="Notas 4" xfId="155" xr:uid="{00000000-0005-0000-0000-000098000000}"/>
    <cellStyle name="Notas 5" xfId="156" xr:uid="{00000000-0005-0000-0000-000099000000}"/>
    <cellStyle name="Note" xfId="157" xr:uid="{00000000-0005-0000-0000-00009A000000}"/>
    <cellStyle name="Output" xfId="158" xr:uid="{00000000-0005-0000-0000-00009B000000}"/>
    <cellStyle name="Porcentaje" xfId="1" builtinId="5"/>
    <cellStyle name="Porcentaje 2" xfId="159" xr:uid="{00000000-0005-0000-0000-00009D000000}"/>
    <cellStyle name="Porcentaje 3" xfId="160" xr:uid="{00000000-0005-0000-0000-00009E000000}"/>
    <cellStyle name="Porcentual 2" xfId="161" xr:uid="{00000000-0005-0000-0000-00009F000000}"/>
    <cellStyle name="Porcentual 2 2" xfId="162" xr:uid="{00000000-0005-0000-0000-0000A0000000}"/>
    <cellStyle name="Porcentual 3" xfId="163" xr:uid="{00000000-0005-0000-0000-0000A1000000}"/>
    <cellStyle name="Salida 2" xfId="164" xr:uid="{00000000-0005-0000-0000-0000A2000000}"/>
    <cellStyle name="Salida 3" xfId="165" xr:uid="{00000000-0005-0000-0000-0000A3000000}"/>
    <cellStyle name="Salida 4" xfId="166" xr:uid="{00000000-0005-0000-0000-0000A4000000}"/>
    <cellStyle name="Texto de advertencia" xfId="7" builtinId="11" customBuiltin="1"/>
    <cellStyle name="Texto de advertencia 2" xfId="167" xr:uid="{00000000-0005-0000-0000-0000A6000000}"/>
    <cellStyle name="Texto de advertencia 3" xfId="168" xr:uid="{00000000-0005-0000-0000-0000A7000000}"/>
    <cellStyle name="Texto explicativo" xfId="8" builtinId="53" customBuiltin="1"/>
    <cellStyle name="Texto explicativo 2" xfId="169" xr:uid="{00000000-0005-0000-0000-0000A9000000}"/>
    <cellStyle name="Texto explicativo 3" xfId="170" xr:uid="{00000000-0005-0000-0000-0000AA000000}"/>
    <cellStyle name="Title" xfId="171" xr:uid="{00000000-0005-0000-0000-0000AB000000}"/>
    <cellStyle name="Título 1 2" xfId="172" xr:uid="{00000000-0005-0000-0000-0000AC000000}"/>
    <cellStyle name="Título 1 3" xfId="173" xr:uid="{00000000-0005-0000-0000-0000AD000000}"/>
    <cellStyle name="Título 1 4" xfId="174" xr:uid="{00000000-0005-0000-0000-0000AE000000}"/>
    <cellStyle name="Título 2 2" xfId="175" xr:uid="{00000000-0005-0000-0000-0000AF000000}"/>
    <cellStyle name="Título 2 3" xfId="176" xr:uid="{00000000-0005-0000-0000-0000B0000000}"/>
    <cellStyle name="Título 2 4" xfId="177" xr:uid="{00000000-0005-0000-0000-0000B1000000}"/>
    <cellStyle name="Título 3 2" xfId="178" xr:uid="{00000000-0005-0000-0000-0000B2000000}"/>
    <cellStyle name="Título 3 3" xfId="179" xr:uid="{00000000-0005-0000-0000-0000B3000000}"/>
    <cellStyle name="Título 3 4" xfId="180" xr:uid="{00000000-0005-0000-0000-0000B4000000}"/>
    <cellStyle name="Título 4" xfId="181" xr:uid="{00000000-0005-0000-0000-0000B5000000}"/>
    <cellStyle name="Título 5" xfId="182" xr:uid="{00000000-0005-0000-0000-0000B6000000}"/>
    <cellStyle name="Título 6" xfId="183" xr:uid="{00000000-0005-0000-0000-0000B7000000}"/>
    <cellStyle name="Título 7" xfId="184" xr:uid="{00000000-0005-0000-0000-0000B8000000}"/>
    <cellStyle name="Título 8" xfId="185" xr:uid="{00000000-0005-0000-0000-0000B9000000}"/>
    <cellStyle name="Título 9" xfId="186" xr:uid="{00000000-0005-0000-0000-0000BA000000}"/>
    <cellStyle name="Total 2" xfId="187" xr:uid="{00000000-0005-0000-0000-0000BB000000}"/>
    <cellStyle name="Total 3" xfId="188" xr:uid="{00000000-0005-0000-0000-0000BC000000}"/>
    <cellStyle name="Total 4" xfId="189" xr:uid="{00000000-0005-0000-0000-0000BD000000}"/>
    <cellStyle name="Warning Text" xfId="190" xr:uid="{00000000-0005-0000-0000-0000B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8"/>
  <sheetViews>
    <sheetView tabSelected="1" workbookViewId="0">
      <selection activeCell="A6" sqref="A6:XFD6"/>
    </sheetView>
  </sheetViews>
  <sheetFormatPr baseColWidth="10" defaultRowHeight="14.4"/>
  <cols>
    <col min="1" max="1" width="4.44140625" customWidth="1"/>
    <col min="2" max="2" width="12.6640625" bestFit="1" customWidth="1"/>
    <col min="7" max="7" width="29.109375" customWidth="1"/>
    <col min="8" max="12" width="13.6640625" hidden="1" customWidth="1"/>
    <col min="13" max="17" width="13.6640625" bestFit="1" customWidth="1"/>
  </cols>
  <sheetData>
    <row r="1" spans="1:18">
      <c r="A1" s="1" t="s">
        <v>0</v>
      </c>
      <c r="H1" s="1">
        <v>2015</v>
      </c>
      <c r="I1" s="1">
        <v>2016</v>
      </c>
      <c r="J1" s="1">
        <v>2017</v>
      </c>
      <c r="K1" s="1">
        <v>2018</v>
      </c>
      <c r="L1" s="1">
        <v>2019</v>
      </c>
      <c r="M1" s="1">
        <v>2020</v>
      </c>
      <c r="N1" s="1">
        <v>2021</v>
      </c>
      <c r="O1" s="1">
        <v>2022</v>
      </c>
      <c r="P1" s="1">
        <v>2023</v>
      </c>
      <c r="Q1" s="1">
        <v>2024</v>
      </c>
    </row>
    <row r="2" spans="1:18">
      <c r="A2" s="1" t="s">
        <v>9</v>
      </c>
    </row>
    <row r="3" spans="1:18">
      <c r="A3" t="s">
        <v>1</v>
      </c>
      <c r="B3" t="s">
        <v>2</v>
      </c>
      <c r="H3" s="11" t="e">
        <f>ROUND(H4/H5,2)</f>
        <v>#REF!</v>
      </c>
      <c r="I3" s="11" t="e">
        <f>ROUND(I4/I5,2)</f>
        <v>#REF!</v>
      </c>
      <c r="J3" s="11" t="e">
        <f>ROUND(J4/J5,2)</f>
        <v>#REF!</v>
      </c>
      <c r="K3" s="11" t="e">
        <f t="shared" ref="K3" si="0">ROUND(K4/K5,2)</f>
        <v>#REF!</v>
      </c>
      <c r="L3" s="11" t="e">
        <f>ROUND(L4/L5,2)</f>
        <v>#REF!</v>
      </c>
      <c r="M3" s="11">
        <v>94.05</v>
      </c>
      <c r="N3" s="11">
        <v>123.83</v>
      </c>
      <c r="O3" s="14">
        <f>121.75</f>
        <v>121.75</v>
      </c>
      <c r="P3" s="14">
        <v>113.27</v>
      </c>
      <c r="Q3" s="14">
        <v>80.48</v>
      </c>
    </row>
    <row r="4" spans="1:18">
      <c r="B4" s="13" t="s">
        <v>10</v>
      </c>
      <c r="C4" s="9"/>
      <c r="D4" s="9"/>
      <c r="E4" s="9"/>
      <c r="F4" s="9"/>
      <c r="G4" s="9"/>
      <c r="H4" s="12" t="e">
        <f>#REF!+SUM(#REF!)</f>
        <v>#REF!</v>
      </c>
      <c r="I4" s="12" t="e">
        <f>#REF!+SUM(#REF!)+SUM(#REF!)</f>
        <v>#REF!</v>
      </c>
      <c r="J4" s="12" t="e">
        <f>#REF!+SUM(#REF!)+SUM(#REF!)</f>
        <v>#REF!</v>
      </c>
      <c r="K4" s="12" t="e">
        <f>#REF!+#REF!++#REF!+#REF!+#REF!+#REF!+#REF!+#REF!+#REF!+#REF!+#REF!+#REF!</f>
        <v>#REF!</v>
      </c>
      <c r="L4" s="12" t="e">
        <f>#REF!+#REF!+#REF!+#REF!+#REF!+#REF!+#REF!+#REF!</f>
        <v>#REF!</v>
      </c>
      <c r="M4" s="12">
        <v>17690780.890000001</v>
      </c>
      <c r="N4" s="12">
        <v>23261700.109999999</v>
      </c>
      <c r="O4" s="12">
        <v>22979880.129999999</v>
      </c>
      <c r="P4" s="12">
        <v>21417927.690000001</v>
      </c>
      <c r="Q4" s="12">
        <v>15280257.869999999</v>
      </c>
    </row>
    <row r="5" spans="1:18">
      <c r="B5" s="13" t="s">
        <v>11</v>
      </c>
      <c r="C5" s="9"/>
      <c r="D5" s="9"/>
      <c r="E5" s="9"/>
      <c r="F5" s="9"/>
      <c r="G5" s="9"/>
      <c r="H5" s="12">
        <v>186094</v>
      </c>
      <c r="I5" s="12">
        <v>186377</v>
      </c>
      <c r="J5" s="12">
        <v>186667</v>
      </c>
      <c r="K5" s="12">
        <v>187336</v>
      </c>
      <c r="L5" s="12">
        <v>188180</v>
      </c>
      <c r="M5" s="12">
        <v>188102</v>
      </c>
      <c r="N5" s="12">
        <v>187850</v>
      </c>
      <c r="O5" s="16">
        <v>188743</v>
      </c>
      <c r="P5" s="16">
        <v>189094</v>
      </c>
      <c r="Q5" s="16">
        <v>189866</v>
      </c>
      <c r="R5" s="15"/>
    </row>
    <row r="6" spans="1:18">
      <c r="A6" s="1" t="s">
        <v>4</v>
      </c>
      <c r="B6" s="1"/>
      <c r="C6" s="1"/>
      <c r="D6" s="1"/>
      <c r="E6" s="1"/>
      <c r="F6" s="1"/>
      <c r="G6" s="1"/>
      <c r="H6" s="5" t="e">
        <f>H7/H8</f>
        <v>#REF!</v>
      </c>
      <c r="I6" s="5" t="e">
        <f t="shared" ref="I6:L6" si="1">I7/I8</f>
        <v>#REF!</v>
      </c>
      <c r="J6" s="5" t="e">
        <f t="shared" si="1"/>
        <v>#REF!</v>
      </c>
      <c r="K6" s="5" t="e">
        <f t="shared" si="1"/>
        <v>#REF!</v>
      </c>
      <c r="L6" s="5" t="e">
        <f t="shared" si="1"/>
        <v>#REF!</v>
      </c>
      <c r="M6" s="5">
        <v>3.0300000000000001E-2</v>
      </c>
      <c r="N6" s="5">
        <v>6.9599999999999995E-2</v>
      </c>
      <c r="O6" s="5">
        <v>5.7099999999999998E-2</v>
      </c>
      <c r="P6" s="5">
        <v>5.7099999999999998E-2</v>
      </c>
      <c r="Q6" s="5">
        <v>9.6199999999999994E-2</v>
      </c>
    </row>
    <row r="7" spans="1:18">
      <c r="A7" s="7" t="s">
        <v>1</v>
      </c>
      <c r="B7" s="7" t="s">
        <v>5</v>
      </c>
      <c r="H7" s="4" t="e">
        <f>#REF!+#REF!+#REF!+#REF!+#REF!+#REF!+#REF!+#REF!+#REF!+#REF!+#REF!</f>
        <v>#REF!</v>
      </c>
      <c r="I7" s="4" t="e">
        <f>#REF!+#REF!+#REF!+#REF!+#REF!+#REF!+#REF!+#REF!+#REF!+#REF!+#REF!+#REF!+#REF!+#REF!+#REF!+#REF!+#REF!</f>
        <v>#REF!</v>
      </c>
      <c r="J7" s="4" t="e">
        <f>#REF!+#REF!+#REF!+#REF!+#REF!+#REF!+#REF!+#REF!+#REF!+#REF!+#REF!+#REF!+#REF!+#REF!+#REF!+#REF!+#REF!+#REF!+#REF!</f>
        <v>#REF!</v>
      </c>
      <c r="K7" s="4" t="e">
        <f>#REF!+#REF!+#REF!+#REF!+#REF!+#REF!+#REF!+#REF!+#REF!+#REF!+#REF!+#REF!+#REF!+#REF!+#REF!</f>
        <v>#REF!</v>
      </c>
      <c r="L7" s="4" t="e">
        <f>#REF!+#REF!+#REF!+#REF!+#REF!+#REF!+#REF!+#REF!+#REF!+#REF!+#REF!</f>
        <v>#REF!</v>
      </c>
      <c r="M7" s="4">
        <v>14716648.810000001</v>
      </c>
      <c r="N7" s="4">
        <v>34737578.079999998</v>
      </c>
      <c r="O7" s="4">
        <v>28523052</v>
      </c>
      <c r="P7" s="4">
        <v>33613273.060000002</v>
      </c>
      <c r="Q7" s="4">
        <v>59374699.280000001</v>
      </c>
    </row>
    <row r="8" spans="1:18">
      <c r="A8" t="s">
        <v>1</v>
      </c>
      <c r="B8" t="s">
        <v>6</v>
      </c>
      <c r="H8" s="4" t="e">
        <f>#REF!</f>
        <v>#REF!</v>
      </c>
      <c r="I8" s="4" t="e">
        <f>#REF!</f>
        <v>#REF!</v>
      </c>
      <c r="J8" s="4" t="e">
        <f>#REF!</f>
        <v>#REF!</v>
      </c>
      <c r="K8" s="4" t="e">
        <f>#REF!</f>
        <v>#REF!</v>
      </c>
      <c r="L8" s="4" t="e">
        <f>#REF!</f>
        <v>#REF!</v>
      </c>
      <c r="M8" s="4">
        <v>486243122.93000001</v>
      </c>
      <c r="N8" s="4">
        <v>499440241.91000003</v>
      </c>
      <c r="O8" s="4">
        <v>499221131.06</v>
      </c>
      <c r="P8" s="4">
        <v>589186226.19000006</v>
      </c>
      <c r="Q8" s="4">
        <v>617172171.22000003</v>
      </c>
    </row>
    <row r="9" spans="1:18">
      <c r="H9" s="4"/>
      <c r="M9" s="5"/>
      <c r="N9" s="5"/>
      <c r="O9" s="5"/>
      <c r="P9" s="5"/>
      <c r="Q9" s="5"/>
    </row>
    <row r="10" spans="1:18">
      <c r="H10" s="4"/>
      <c r="M10" s="4"/>
      <c r="N10" s="17"/>
      <c r="O10" s="4"/>
      <c r="P10" s="4"/>
      <c r="Q10" s="4"/>
    </row>
    <row r="11" spans="1:18">
      <c r="A11" s="1" t="s">
        <v>7</v>
      </c>
      <c r="H11" s="5" t="e">
        <f>H12/H13</f>
        <v>#REF!</v>
      </c>
      <c r="I11" s="5" t="e">
        <f t="shared" ref="I11:L11" si="2">I12/I13</f>
        <v>#REF!</v>
      </c>
      <c r="J11" s="5" t="e">
        <f t="shared" si="2"/>
        <v>#REF!</v>
      </c>
      <c r="K11" s="5" t="e">
        <f t="shared" si="2"/>
        <v>#REF!</v>
      </c>
      <c r="L11" s="5" t="e">
        <f t="shared" si="2"/>
        <v>#REF!</v>
      </c>
      <c r="M11" s="5">
        <v>6.5500000000000003E-2</v>
      </c>
      <c r="N11" s="5">
        <v>6.4000000000000001E-2</v>
      </c>
      <c r="O11" s="5">
        <v>6.2199999999999998E-2</v>
      </c>
      <c r="P11" s="5">
        <v>0.1623</v>
      </c>
      <c r="Q11" s="5">
        <v>0.14460000000000001</v>
      </c>
    </row>
    <row r="12" spans="1:18">
      <c r="A12" s="8" t="s">
        <v>1</v>
      </c>
      <c r="B12" s="8" t="s">
        <v>8</v>
      </c>
      <c r="C12" s="8"/>
      <c r="D12" s="8"/>
      <c r="H12" s="4" t="e">
        <f>SUM(#REF!)</f>
        <v>#REF!</v>
      </c>
      <c r="I12" s="4" t="e">
        <f>SUM(#REF!)</f>
        <v>#REF!</v>
      </c>
      <c r="J12" s="4" t="e">
        <f>SUM(#REF!)</f>
        <v>#REF!</v>
      </c>
      <c r="K12" s="4" t="e">
        <f>SUM(#REF!)</f>
        <v>#REF!</v>
      </c>
      <c r="L12" s="4" t="e">
        <f>SUM(#REF!)</f>
        <v>#REF!</v>
      </c>
      <c r="M12">
        <v>31848431.010000002</v>
      </c>
      <c r="N12" s="17">
        <v>31965187.449999999</v>
      </c>
      <c r="O12" s="4">
        <v>31056824.829999998</v>
      </c>
      <c r="P12" s="4">
        <v>95604124.319999993</v>
      </c>
      <c r="Q12" s="4">
        <v>89267035.870000005</v>
      </c>
    </row>
    <row r="13" spans="1:18">
      <c r="A13" t="s">
        <v>1</v>
      </c>
      <c r="B13" t="s">
        <v>6</v>
      </c>
      <c r="H13" s="4" t="e">
        <f>#REF!</f>
        <v>#REF!</v>
      </c>
      <c r="I13" s="4" t="e">
        <f>#REF!</f>
        <v>#REF!</v>
      </c>
      <c r="J13" s="4" t="e">
        <f>#REF!</f>
        <v>#REF!</v>
      </c>
      <c r="K13" s="4" t="e">
        <f>#REF!</f>
        <v>#REF!</v>
      </c>
      <c r="L13" s="4" t="e">
        <f>#REF!</f>
        <v>#REF!</v>
      </c>
      <c r="M13" s="4">
        <v>486243122.93000001</v>
      </c>
      <c r="N13" s="16">
        <v>499440241.91000003</v>
      </c>
      <c r="O13" s="4">
        <v>499221131.06</v>
      </c>
      <c r="P13" s="4">
        <v>589186226.19000006</v>
      </c>
      <c r="Q13" s="4">
        <v>617172171.22000003</v>
      </c>
    </row>
    <row r="16" spans="1:18">
      <c r="A16" s="6" t="s">
        <v>3</v>
      </c>
    </row>
    <row r="17" spans="1:8">
      <c r="A17" s="7" t="s">
        <v>12</v>
      </c>
    </row>
    <row r="18" spans="1:8">
      <c r="A18" s="8" t="s">
        <v>13</v>
      </c>
      <c r="B18" s="2"/>
    </row>
    <row r="20" spans="1:8">
      <c r="B20" s="4"/>
      <c r="H20" s="4"/>
    </row>
    <row r="21" spans="1:8">
      <c r="B21" s="4"/>
      <c r="H21" s="10"/>
    </row>
    <row r="22" spans="1:8">
      <c r="B22" s="4"/>
    </row>
    <row r="23" spans="1:8">
      <c r="B23" s="4"/>
      <c r="H23" s="4"/>
    </row>
    <row r="24" spans="1:8">
      <c r="H24" s="4"/>
    </row>
    <row r="25" spans="1:8">
      <c r="B25" s="4"/>
    </row>
    <row r="27" spans="1:8">
      <c r="B27" s="4"/>
    </row>
    <row r="28" spans="1:8">
      <c r="B28" s="4"/>
    </row>
    <row r="32" spans="1:8">
      <c r="B32" s="2"/>
    </row>
    <row r="65" spans="2:3">
      <c r="B65" s="3"/>
      <c r="C65" s="3"/>
    </row>
    <row r="66" spans="2:3">
      <c r="B66" s="3"/>
      <c r="C66" s="3"/>
    </row>
    <row r="67" spans="2:3">
      <c r="B67" s="3"/>
      <c r="C67" s="3"/>
    </row>
    <row r="68" spans="2:3">
      <c r="B68" s="3"/>
      <c r="C68" s="3"/>
    </row>
  </sheetData>
  <pageMargins left="0.7" right="0.7" top="0.75" bottom="0.75" header="0.3" footer="0.3"/>
  <pageSetup paperSize="9" scale="79" fitToHeight="0" orientation="landscape" r:id="rId1"/>
  <headerFooter>
    <oddHeader>&amp;R&amp;"Calibri"&amp;16&amp;K0000FF Uso Interno DDC&amp;1#_x000D_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2015-2024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Aguirrebengoa Pereira Saioa</dc:creator>
  <cp:lastModifiedBy>Joel Agüero</cp:lastModifiedBy>
  <cp:lastPrinted>2022-04-12T06:53:29Z</cp:lastPrinted>
  <dcterms:created xsi:type="dcterms:W3CDTF">2018-08-07T09:38:03Z</dcterms:created>
  <dcterms:modified xsi:type="dcterms:W3CDTF">2025-04-10T10:30:44Z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d7b7b8-34a5-4835-9121-4f1d4f60c6f2_Enabled">
    <vt:lpwstr>true</vt:lpwstr>
  </property>
  <property fmtid="{D5CDD505-2E9C-101B-9397-08002B2CF9AE}" pid="3" name="MSIP_Label_2bd7b7b8-34a5-4835-9121-4f1d4f60c6f2_SetDate">
    <vt:lpwstr>2025-04-10T10:29:30Z</vt:lpwstr>
  </property>
  <property fmtid="{D5CDD505-2E9C-101B-9397-08002B2CF9AE}" pid="4" name="MSIP_Label_2bd7b7b8-34a5-4835-9121-4f1d4f60c6f2_Method">
    <vt:lpwstr>Standard</vt:lpwstr>
  </property>
  <property fmtid="{D5CDD505-2E9C-101B-9397-08002B2CF9AE}" pid="5" name="MSIP_Label_2bd7b7b8-34a5-4835-9121-4f1d4f60c6f2_Name">
    <vt:lpwstr>Uso Interno</vt:lpwstr>
  </property>
  <property fmtid="{D5CDD505-2E9C-101B-9397-08002B2CF9AE}" pid="6" name="MSIP_Label_2bd7b7b8-34a5-4835-9121-4f1d4f60c6f2_SiteId">
    <vt:lpwstr>f497699d-e12e-4e2e-aa87-58325fa57b31</vt:lpwstr>
  </property>
  <property fmtid="{D5CDD505-2E9C-101B-9397-08002B2CF9AE}" pid="7" name="MSIP_Label_2bd7b7b8-34a5-4835-9121-4f1d4f60c6f2_ActionId">
    <vt:lpwstr>6c3a2a24-07a2-48cc-a153-7d6b36a064a2</vt:lpwstr>
  </property>
  <property fmtid="{D5CDD505-2E9C-101B-9397-08002B2CF9AE}" pid="8" name="MSIP_Label_2bd7b7b8-34a5-4835-9121-4f1d4f60c6f2_ContentBits">
    <vt:lpwstr>1</vt:lpwstr>
  </property>
  <property fmtid="{D5CDD505-2E9C-101B-9397-08002B2CF9AE}" pid="9" name="MSIP_Label_2bd7b7b8-34a5-4835-9121-4f1d4f60c6f2_Tag">
    <vt:lpwstr>10, 3, 0, 1</vt:lpwstr>
  </property>
</Properties>
</file>