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gresos corrientes" sheetId="1" r:id="rId1"/>
    <sheet name="Ingresos de operaciones de capital y financieras" sheetId="2" r:id="rId2"/>
    <sheet name="Gastos corrientes" sheetId="3" r:id="rId3"/>
    <sheet name="Gastos de operaciones de capital y financieras" sheetId="4" r:id="rId4"/>
  </sheets>
  <definedNames/>
  <calcPr fullCalcOnLoad="1"/>
</workbook>
</file>

<file path=xl/sharedStrings.xml><?xml version="1.0" encoding="utf-8"?>
<sst xmlns="http://schemas.openxmlformats.org/spreadsheetml/2006/main" count="1132" uniqueCount="773">
  <si>
    <t xml:space="preserve">EXPEDIENTE DE EJECUCIÓN TRIMESTRAL                                                                                                                                      </t>
  </si>
  <si>
    <t>Desglose de los ingresos corrientes</t>
  </si>
  <si>
    <t>Entidad</t>
  </si>
  <si>
    <t>DONOSTIAKO MUSIKA ETA DANTZA ESKOLA</t>
  </si>
  <si>
    <t>Ejercicio</t>
  </si>
  <si>
    <t>2022</t>
  </si>
  <si>
    <t>Trimestre</t>
  </si>
  <si>
    <t>Trimestre 4</t>
  </si>
  <si>
    <t>(euros)</t>
  </si>
  <si>
    <t>Ejercicio corriente</t>
  </si>
  <si>
    <t>Ejercicios
cerrados</t>
  </si>
  <si>
    <t xml:space="preserve"> Estimación Previsiones definitivas al final de ejercicio (1)</t>
  </si>
  <si>
    <t>Derechos
Reconocidos netos (2)</t>
  </si>
  <si>
    <t>Recaudación líquida (2)</t>
  </si>
  <si>
    <t xml:space="preserve">1: </t>
  </si>
  <si>
    <t>IMPUESTOS DIRECTOS</t>
  </si>
  <si>
    <t xml:space="preserve">11: </t>
  </si>
  <si>
    <t>Sobre el capital</t>
  </si>
  <si>
    <t xml:space="preserve">112: </t>
  </si>
  <si>
    <t>Impuesto sobre Bienes Inmuebles</t>
  </si>
  <si>
    <t>11201: De naturaleza rústica</t>
  </si>
  <si>
    <t>11202: De naturaleza urbana</t>
  </si>
  <si>
    <t xml:space="preserve">113: </t>
  </si>
  <si>
    <t>Impuesto sobre Vehículos de Tracción Mecánica</t>
  </si>
  <si>
    <t xml:space="preserve">114: </t>
  </si>
  <si>
    <t>Impto. s/Incremento del Valor de los Terrenos de Natur. Urbana</t>
  </si>
  <si>
    <t xml:space="preserve">13: </t>
  </si>
  <si>
    <t>Sobre actividades económicas</t>
  </si>
  <si>
    <t xml:space="preserve">130: </t>
  </si>
  <si>
    <t>Impuesto sobre Actividades Económicas</t>
  </si>
  <si>
    <t>13001: Actividades empresariales</t>
  </si>
  <si>
    <t>13002: Actividades profesionales y artísticas</t>
  </si>
  <si>
    <t xml:space="preserve">19: </t>
  </si>
  <si>
    <t>Impuestos directos extinguidos</t>
  </si>
  <si>
    <t xml:space="preserve">190: </t>
  </si>
  <si>
    <t>Impuestos ligados a la producción</t>
  </si>
  <si>
    <t xml:space="preserve">191: </t>
  </si>
  <si>
    <t>Impuestos sobre el capital</t>
  </si>
  <si>
    <t xml:space="preserve">2: </t>
  </si>
  <si>
    <t>IMPUESTOS INDIRECTOS</t>
  </si>
  <si>
    <t xml:space="preserve">28: </t>
  </si>
  <si>
    <t>Otros impuestos indirectos</t>
  </si>
  <si>
    <t xml:space="preserve">282: </t>
  </si>
  <si>
    <t>Impuesto s/construcciones, instalaciones y obras</t>
  </si>
  <si>
    <t xml:space="preserve">283: </t>
  </si>
  <si>
    <t>Impuesto s/gastos suntuarios</t>
  </si>
  <si>
    <t xml:space="preserve">29: </t>
  </si>
  <si>
    <t>Impuestos indirectos extinguidos</t>
  </si>
  <si>
    <t xml:space="preserve">290: </t>
  </si>
  <si>
    <t xml:space="preserve">291: </t>
  </si>
  <si>
    <t>Impuestos sobre renta, patrimonio y consumo</t>
  </si>
  <si>
    <t xml:space="preserve">3: </t>
  </si>
  <si>
    <t>TASAS Y OTROS INGRESOS</t>
  </si>
  <si>
    <t xml:space="preserve">30: </t>
  </si>
  <si>
    <t>Ventas</t>
  </si>
  <si>
    <t xml:space="preserve">300: </t>
  </si>
  <si>
    <t xml:space="preserve">31: </t>
  </si>
  <si>
    <t>Tasas por prest.serv. o realiz.act.competencia local</t>
  </si>
  <si>
    <t xml:space="preserve">310: </t>
  </si>
  <si>
    <t>Servicios generales</t>
  </si>
  <si>
    <t>31001: Recogida domiciliaria de basuras o residuos sólidos urbanos</t>
  </si>
  <si>
    <t>31002: Serv.alcantarillado y % canon financ. infraest. hidraúlic.</t>
  </si>
  <si>
    <t>31003: Cementerios municipales y otros servicios funerarios</t>
  </si>
  <si>
    <t>31004: Expedición de documentos</t>
  </si>
  <si>
    <t>31005: Recogida y retirada de vehículos de la vía pública</t>
  </si>
  <si>
    <t>31006: Actuaciones singulares de regulación y control de tráfico urbano</t>
  </si>
  <si>
    <t>31007: Placas, patentes y otros distintivos</t>
  </si>
  <si>
    <t>31008: Prevención y extinción de incendios</t>
  </si>
  <si>
    <t>31009: Suministro municipal de agua y % canon financ. infraest. hidráulic.</t>
  </si>
  <si>
    <t>31010: Instalaciones deportivas municipales</t>
  </si>
  <si>
    <t>31011: Enseñanzas especiales</t>
  </si>
  <si>
    <t>31012: Asistencias y estancias en hogares y residencias</t>
  </si>
  <si>
    <t>31013: Vertederos controlados de basuras y basuras industriales</t>
  </si>
  <si>
    <t>31014: Guarderías</t>
  </si>
  <si>
    <t>31015: Ayuda a domicilio y otros servicios sociales</t>
  </si>
  <si>
    <t>31016: Servicios culturales</t>
  </si>
  <si>
    <t>31017: Suministro municipal de gas</t>
  </si>
  <si>
    <t>31018: Suministro municipal de electricidad</t>
  </si>
  <si>
    <t>31019: Transporte público</t>
  </si>
  <si>
    <t>31099: Otras tasas por servicios generales</t>
  </si>
  <si>
    <t xml:space="preserve">311: </t>
  </si>
  <si>
    <t>31101: Licencia de apertura de establecimientos</t>
  </si>
  <si>
    <t>31102: Otorgamiento de licencias y autorizaciones de autotaxis</t>
  </si>
  <si>
    <t>31103: Lonjas y mercados</t>
  </si>
  <si>
    <t>31104: Servicios de matadero</t>
  </si>
  <si>
    <t>31199: Otras tasas sobre actividades económicas</t>
  </si>
  <si>
    <t xml:space="preserve">312: </t>
  </si>
  <si>
    <t>Sobre la propiedad inmobiliaria</t>
  </si>
  <si>
    <t>31201: Otorgamiento de licencias urbanísticas</t>
  </si>
  <si>
    <t>31299: Otras tasas sobre propiedad inmobiliaria</t>
  </si>
  <si>
    <t xml:space="preserve">32: </t>
  </si>
  <si>
    <t>Tasas por utiliz. priv. o aprov. especial dominio público local</t>
  </si>
  <si>
    <t xml:space="preserve">320: </t>
  </si>
  <si>
    <t>32001: Estacionamiento de vehículos en las vías públicas.</t>
  </si>
  <si>
    <t>32002: Desagüe de canalones e instalaciones análogas</t>
  </si>
  <si>
    <t>32003: Colocación de tablados o tribunas</t>
  </si>
  <si>
    <t>32099: Otras tasas por servicios generales</t>
  </si>
  <si>
    <t xml:space="preserve">321: </t>
  </si>
  <si>
    <t>Que benefician o afectan a la actividad económica</t>
  </si>
  <si>
    <t>32101: Tendidos, tuberias y galerías para conducción de ener. elec. o cualquier fluido.</t>
  </si>
  <si>
    <t>32102: Quioscos en la vía pública</t>
  </si>
  <si>
    <t>32103: Vallas, andamios, contenedores, mater. construc. etc, depos. en vía pública</t>
  </si>
  <si>
    <t>32104: Mesas y sillas</t>
  </si>
  <si>
    <t>32105: Puestos, barracas y rodajes cinematográficos</t>
  </si>
  <si>
    <t>32106: Portadas, escaparates y vitrinas</t>
  </si>
  <si>
    <t>32107: Apertura de calicatas y zanjas</t>
  </si>
  <si>
    <t>32108: Colocación de tuberías, hilos conductores, cables y depósitos</t>
  </si>
  <si>
    <t>32109: Ocupación del suelo, subsuelo y vuelo por empresas de suministros</t>
  </si>
  <si>
    <t>32199: Otras tasas que beneficien o afecten a la actividad económica</t>
  </si>
  <si>
    <t xml:space="preserve">322: </t>
  </si>
  <si>
    <t>Otras tasas que beneficien o afecten a la prop. Inmobiliaria</t>
  </si>
  <si>
    <t>32201: Entrada de vehíc. por aceras y reservas de la vía públ. para aparcam.</t>
  </si>
  <si>
    <t>32299: Otras tasas que beneficien o afecten a la actividad inmobiliaria</t>
  </si>
  <si>
    <t xml:space="preserve">34: </t>
  </si>
  <si>
    <t>Precios públicos por prest.serv. o realiz.act.comp.local</t>
  </si>
  <si>
    <t xml:space="preserve">340: </t>
  </si>
  <si>
    <t>Servicios de carácter general</t>
  </si>
  <si>
    <t xml:space="preserve">341: </t>
  </si>
  <si>
    <t>Que beneficien a actividades económicas</t>
  </si>
  <si>
    <t xml:space="preserve">342: </t>
  </si>
  <si>
    <t>Que beneficien a la propiedad inmobiliaria</t>
  </si>
  <si>
    <t xml:space="preserve">36: </t>
  </si>
  <si>
    <t>Contribuciones especiales</t>
  </si>
  <si>
    <t xml:space="preserve">360: </t>
  </si>
  <si>
    <t>Para la ejecución de obras</t>
  </si>
  <si>
    <t xml:space="preserve">361: </t>
  </si>
  <si>
    <t>Para el establecimiento o ampliación de servicios</t>
  </si>
  <si>
    <t xml:space="preserve">38: </t>
  </si>
  <si>
    <t>Reintegros</t>
  </si>
  <si>
    <t xml:space="preserve">380: </t>
  </si>
  <si>
    <t>De presupuestos cerrados</t>
  </si>
  <si>
    <t xml:space="preserve">39: </t>
  </si>
  <si>
    <t>Otros ingresos</t>
  </si>
  <si>
    <t xml:space="preserve">391: </t>
  </si>
  <si>
    <t>Multas</t>
  </si>
  <si>
    <t xml:space="preserve">392: </t>
  </si>
  <si>
    <t>Recargo de apremio</t>
  </si>
  <si>
    <t xml:space="preserve">393: </t>
  </si>
  <si>
    <t>Intereses de demora</t>
  </si>
  <si>
    <t xml:space="preserve">394: </t>
  </si>
  <si>
    <t>Prestación personal</t>
  </si>
  <si>
    <t xml:space="preserve">395: </t>
  </si>
  <si>
    <t>Prestación de transporte</t>
  </si>
  <si>
    <t xml:space="preserve">396: </t>
  </si>
  <si>
    <t>Compensaciones</t>
  </si>
  <si>
    <t xml:space="preserve">399: </t>
  </si>
  <si>
    <t>Otros ingresos diversos</t>
  </si>
  <si>
    <t xml:space="preserve">4: </t>
  </si>
  <si>
    <t>TRANSFERENCIAS CORRIENTES</t>
  </si>
  <si>
    <t xml:space="preserve">40: </t>
  </si>
  <si>
    <t>Del Estado</t>
  </si>
  <si>
    <t xml:space="preserve">400: </t>
  </si>
  <si>
    <t>De la Administración general del Estado</t>
  </si>
  <si>
    <t>40001: Participación en impuestos no concertados</t>
  </si>
  <si>
    <t>40099: Transf. corrientes del estado. Otros.</t>
  </si>
  <si>
    <t xml:space="preserve">401: </t>
  </si>
  <si>
    <t>Organismos autónomos</t>
  </si>
  <si>
    <t xml:space="preserve">402: </t>
  </si>
  <si>
    <t>Seguridad Social</t>
  </si>
  <si>
    <t xml:space="preserve">403: </t>
  </si>
  <si>
    <t>Sociedades públicas y entidades públicas empresariales</t>
  </si>
  <si>
    <t xml:space="preserve">404: </t>
  </si>
  <si>
    <t>Comunidades autónomas</t>
  </si>
  <si>
    <t xml:space="preserve">405: </t>
  </si>
  <si>
    <t>Diputaciones</t>
  </si>
  <si>
    <t xml:space="preserve">409: </t>
  </si>
  <si>
    <t>Otras entidades públicas</t>
  </si>
  <si>
    <t xml:space="preserve">41: </t>
  </si>
  <si>
    <t>De la Comunidad Autónoma del País Vasco</t>
  </si>
  <si>
    <t xml:space="preserve">410: </t>
  </si>
  <si>
    <t>Administración general</t>
  </si>
  <si>
    <t xml:space="preserve">411: </t>
  </si>
  <si>
    <t xml:space="preserve">412: </t>
  </si>
  <si>
    <t>Entes públicos</t>
  </si>
  <si>
    <t xml:space="preserve">414: </t>
  </si>
  <si>
    <t xml:space="preserve">416: </t>
  </si>
  <si>
    <t>Diputaciones forales y otros entes forales</t>
  </si>
  <si>
    <t xml:space="preserve">417: </t>
  </si>
  <si>
    <t>Entidades locales</t>
  </si>
  <si>
    <t xml:space="preserve">419: </t>
  </si>
  <si>
    <t xml:space="preserve">42: </t>
  </si>
  <si>
    <t>Del territorio histórico</t>
  </si>
  <si>
    <t xml:space="preserve">420: </t>
  </si>
  <si>
    <t>De la Diputación Foral y sus entes forales</t>
  </si>
  <si>
    <t>42001: Participación en tributos concertados</t>
  </si>
  <si>
    <t>42099: Otras transferencias</t>
  </si>
  <si>
    <t xml:space="preserve">421: </t>
  </si>
  <si>
    <t>Mancomunidades y consorcios</t>
  </si>
  <si>
    <t xml:space="preserve">422: </t>
  </si>
  <si>
    <t xml:space="preserve">43: </t>
  </si>
  <si>
    <t>Del municipio</t>
  </si>
  <si>
    <t xml:space="preserve">430: </t>
  </si>
  <si>
    <t>Administración de la entidad municipal</t>
  </si>
  <si>
    <t xml:space="preserve">431: </t>
  </si>
  <si>
    <t xml:space="preserve">432: </t>
  </si>
  <si>
    <t>Entidades públicas empresariales</t>
  </si>
  <si>
    <t xml:space="preserve">433: </t>
  </si>
  <si>
    <t>Sociedades públicas de la entidad</t>
  </si>
  <si>
    <t xml:space="preserve">434: </t>
  </si>
  <si>
    <t>Otras entidades de ámbito inferior al municipio</t>
  </si>
  <si>
    <t xml:space="preserve">435: </t>
  </si>
  <si>
    <t>Otras entidades dependientes</t>
  </si>
  <si>
    <t xml:space="preserve">436: </t>
  </si>
  <si>
    <t>Otras entidades</t>
  </si>
  <si>
    <t xml:space="preserve">47: </t>
  </si>
  <si>
    <t>De empresas</t>
  </si>
  <si>
    <t xml:space="preserve">470: </t>
  </si>
  <si>
    <t>Empresas participadas</t>
  </si>
  <si>
    <t xml:space="preserve">471: </t>
  </si>
  <si>
    <t>Otras empresas</t>
  </si>
  <si>
    <t xml:space="preserve">48: </t>
  </si>
  <si>
    <t>De familias e instituciones sin fines de lucro</t>
  </si>
  <si>
    <t xml:space="preserve">480: </t>
  </si>
  <si>
    <t>Familias</t>
  </si>
  <si>
    <t xml:space="preserve">481: </t>
  </si>
  <si>
    <t>Instituciones sin fines de lucro</t>
  </si>
  <si>
    <t xml:space="preserve">49: </t>
  </si>
  <si>
    <t>Del exterior</t>
  </si>
  <si>
    <t xml:space="preserve">490: </t>
  </si>
  <si>
    <t>F.S.E.</t>
  </si>
  <si>
    <t xml:space="preserve">491: </t>
  </si>
  <si>
    <t>F.E.D.E.R.</t>
  </si>
  <si>
    <t xml:space="preserve">492: </t>
  </si>
  <si>
    <t>F.E.O.G.A.</t>
  </si>
  <si>
    <t xml:space="preserve">493: </t>
  </si>
  <si>
    <t>Otros fondos comunitarios</t>
  </si>
  <si>
    <t xml:space="preserve">499: </t>
  </si>
  <si>
    <t>Otros</t>
  </si>
  <si>
    <t xml:space="preserve">5: </t>
  </si>
  <si>
    <t>INGRESOS PATRIMONIALES</t>
  </si>
  <si>
    <t xml:space="preserve">50: </t>
  </si>
  <si>
    <t>Intereses de títulos-valores</t>
  </si>
  <si>
    <t xml:space="preserve">500: </t>
  </si>
  <si>
    <t>Emitidos por instituciones públicas en el Estado</t>
  </si>
  <si>
    <t xml:space="preserve">501: </t>
  </si>
  <si>
    <t>Emitidos por instituciones públicas en la CAPV</t>
  </si>
  <si>
    <t xml:space="preserve">502: </t>
  </si>
  <si>
    <t>Emitidos por instituciones públicas en el T.H.</t>
  </si>
  <si>
    <t xml:space="preserve">503: </t>
  </si>
  <si>
    <t>Emitidos por instituciones públicas del municipio</t>
  </si>
  <si>
    <t xml:space="preserve">504: </t>
  </si>
  <si>
    <t>Emitidos por empresas</t>
  </si>
  <si>
    <t>50401: Por empresas participadas</t>
  </si>
  <si>
    <t>50402: Por otras empresas</t>
  </si>
  <si>
    <t xml:space="preserve">51: </t>
  </si>
  <si>
    <t>Intereses de anticipos y préstamos concedidos a largo plazo</t>
  </si>
  <si>
    <t xml:space="preserve">510: </t>
  </si>
  <si>
    <t>A instituciones públicas del Estado</t>
  </si>
  <si>
    <t xml:space="preserve">511: </t>
  </si>
  <si>
    <t>A instituciones públicas de la CAPV</t>
  </si>
  <si>
    <t xml:space="preserve">512: </t>
  </si>
  <si>
    <t>A instituciones públicas del T.H.</t>
  </si>
  <si>
    <t xml:space="preserve">513: </t>
  </si>
  <si>
    <t>A instituciones públicas del municipio</t>
  </si>
  <si>
    <t xml:space="preserve">514: </t>
  </si>
  <si>
    <t>A empresas</t>
  </si>
  <si>
    <t>51401: A empresas participadas</t>
  </si>
  <si>
    <t>51402: A otras empresas</t>
  </si>
  <si>
    <t xml:space="preserve">515: </t>
  </si>
  <si>
    <t>A familias</t>
  </si>
  <si>
    <t xml:space="preserve">52: </t>
  </si>
  <si>
    <t>Intereses de anticipos y préstamos concedidos a corto plazo</t>
  </si>
  <si>
    <t xml:space="preserve">520: </t>
  </si>
  <si>
    <t xml:space="preserve">521: </t>
  </si>
  <si>
    <t xml:space="preserve">522: </t>
  </si>
  <si>
    <t xml:space="preserve">523: </t>
  </si>
  <si>
    <t xml:space="preserve">524: </t>
  </si>
  <si>
    <t>52401: A empresas participadas</t>
  </si>
  <si>
    <t>52402: A otras empresas</t>
  </si>
  <si>
    <t xml:space="preserve">525: </t>
  </si>
  <si>
    <t xml:space="preserve">53: </t>
  </si>
  <si>
    <t>Dividendos y participaciones en beneficios</t>
  </si>
  <si>
    <t xml:space="preserve">530: </t>
  </si>
  <si>
    <t>De entidades públicas empresariales</t>
  </si>
  <si>
    <t xml:space="preserve">531: </t>
  </si>
  <si>
    <t>De empresas municipales</t>
  </si>
  <si>
    <t xml:space="preserve">532: </t>
  </si>
  <si>
    <t>De otras empresas</t>
  </si>
  <si>
    <t xml:space="preserve">54: </t>
  </si>
  <si>
    <t>Rentas de bienes inmuebles</t>
  </si>
  <si>
    <t xml:space="preserve">540: </t>
  </si>
  <si>
    <t>Producto del arrendamiento de fincas urbanas</t>
  </si>
  <si>
    <t xml:space="preserve">541: </t>
  </si>
  <si>
    <t>Producto del arrendamiento de fincas rústicas</t>
  </si>
  <si>
    <t xml:space="preserve">542: </t>
  </si>
  <si>
    <t>Participación en traspaso de locales de negocio</t>
  </si>
  <si>
    <t xml:space="preserve">543: </t>
  </si>
  <si>
    <t>Adjudicación y subasta de locales de negocio</t>
  </si>
  <si>
    <t xml:space="preserve">544: </t>
  </si>
  <si>
    <t>Censos</t>
  </si>
  <si>
    <t xml:space="preserve">549: </t>
  </si>
  <si>
    <t xml:space="preserve">55: </t>
  </si>
  <si>
    <t>Productos de concesiones y aprovechamientos especiales</t>
  </si>
  <si>
    <t xml:space="preserve">550: </t>
  </si>
  <si>
    <t>Concesiones administrativas</t>
  </si>
  <si>
    <t xml:space="preserve">551: </t>
  </si>
  <si>
    <t>Aprovechamientos agrícolas y forestales</t>
  </si>
  <si>
    <t xml:space="preserve">552: </t>
  </si>
  <si>
    <t>Aprovechamientos especiales</t>
  </si>
  <si>
    <t xml:space="preserve">553: </t>
  </si>
  <si>
    <t>Explotaciones</t>
  </si>
  <si>
    <t xml:space="preserve">559: </t>
  </si>
  <si>
    <t xml:space="preserve">56: </t>
  </si>
  <si>
    <t>Intereses de depósitos</t>
  </si>
  <si>
    <t xml:space="preserve">560: </t>
  </si>
  <si>
    <t xml:space="preserve">59: </t>
  </si>
  <si>
    <t>Otros ingresos patrimoniales</t>
  </si>
  <si>
    <t xml:space="preserve">590: </t>
  </si>
  <si>
    <t>TOTAL</t>
  </si>
  <si>
    <t>Desglose de los ingresos de operaciones de capital y financieras</t>
  </si>
  <si>
    <t xml:space="preserve">6: </t>
  </si>
  <si>
    <t>ENAJENACION DE INVERSIONES REALES Y OTROS INGRESOS DERIVADOS DE ACTUACIONES URBANÍSTICAS</t>
  </si>
  <si>
    <t xml:space="preserve">60: </t>
  </si>
  <si>
    <t>De terrenos</t>
  </si>
  <si>
    <t xml:space="preserve">600: </t>
  </si>
  <si>
    <t>Solares</t>
  </si>
  <si>
    <t xml:space="preserve">601: </t>
  </si>
  <si>
    <t>Fincas rústicas</t>
  </si>
  <si>
    <t xml:space="preserve">603: </t>
  </si>
  <si>
    <t>Patrimonio público del suelo</t>
  </si>
  <si>
    <t xml:space="preserve">609: </t>
  </si>
  <si>
    <t xml:space="preserve">61: </t>
  </si>
  <si>
    <t>De las demás inversiones reales</t>
  </si>
  <si>
    <t xml:space="preserve">612: </t>
  </si>
  <si>
    <t>De edificios y otras construcciones</t>
  </si>
  <si>
    <t>61201: Edificios y otras construcciones del P.P.S.</t>
  </si>
  <si>
    <t>61202: Otros edificios y construcciones</t>
  </si>
  <si>
    <t xml:space="preserve">613: </t>
  </si>
  <si>
    <t>De maquinaria, instalaciones y utillaje</t>
  </si>
  <si>
    <t>61301: Maquinaria</t>
  </si>
  <si>
    <t>61302: Instalaciones</t>
  </si>
  <si>
    <t>61303: Elementos de transporte interno</t>
  </si>
  <si>
    <t>61304: Utiles y herramientas</t>
  </si>
  <si>
    <t xml:space="preserve">614: </t>
  </si>
  <si>
    <t>De elementos de transporte</t>
  </si>
  <si>
    <t xml:space="preserve">615: </t>
  </si>
  <si>
    <t>De mobiliario y enseres</t>
  </si>
  <si>
    <t>61501: Mobiliario</t>
  </si>
  <si>
    <t>61502: Equipos de oficina</t>
  </si>
  <si>
    <t>61509: Otros enseres</t>
  </si>
  <si>
    <t xml:space="preserve">616: </t>
  </si>
  <si>
    <t>De equipos para procesos de información</t>
  </si>
  <si>
    <t xml:space="preserve">617: </t>
  </si>
  <si>
    <t>De proyectos complejos</t>
  </si>
  <si>
    <t xml:space="preserve">618: </t>
  </si>
  <si>
    <t>De fondos bibliográficos</t>
  </si>
  <si>
    <t xml:space="preserve">619: </t>
  </si>
  <si>
    <t>De otras inversiones reales</t>
  </si>
  <si>
    <t xml:space="preserve">65: </t>
  </si>
  <si>
    <t>Ingresos derivados de actuaciones urbanísticas</t>
  </si>
  <si>
    <t xml:space="preserve">650: </t>
  </si>
  <si>
    <t>Cuotas de urbanización</t>
  </si>
  <si>
    <t xml:space="preserve">651: </t>
  </si>
  <si>
    <t>Aprovechamientos urbanísticos</t>
  </si>
  <si>
    <t xml:space="preserve">680: </t>
  </si>
  <si>
    <t>Reintegros de operaciones de capital</t>
  </si>
  <si>
    <t xml:space="preserve">7: </t>
  </si>
  <si>
    <t>TRANSFERENCIAS DE CAPITAL</t>
  </si>
  <si>
    <t xml:space="preserve">70: </t>
  </si>
  <si>
    <t xml:space="preserve">700: </t>
  </si>
  <si>
    <t>Administración general del Estado</t>
  </si>
  <si>
    <t xml:space="preserve">701: </t>
  </si>
  <si>
    <t xml:space="preserve">702: </t>
  </si>
  <si>
    <t xml:space="preserve">703: </t>
  </si>
  <si>
    <t xml:space="preserve">704: </t>
  </si>
  <si>
    <t xml:space="preserve">705: </t>
  </si>
  <si>
    <t xml:space="preserve">709: </t>
  </si>
  <si>
    <t xml:space="preserve">71: </t>
  </si>
  <si>
    <t xml:space="preserve">710: </t>
  </si>
  <si>
    <t xml:space="preserve">711: </t>
  </si>
  <si>
    <t xml:space="preserve">712: </t>
  </si>
  <si>
    <t xml:space="preserve">714: </t>
  </si>
  <si>
    <t xml:space="preserve">716: </t>
  </si>
  <si>
    <t xml:space="preserve">717: </t>
  </si>
  <si>
    <t xml:space="preserve">719: </t>
  </si>
  <si>
    <t xml:space="preserve">72: </t>
  </si>
  <si>
    <t xml:space="preserve">720: </t>
  </si>
  <si>
    <t>Diputación foral y sus entes forales</t>
  </si>
  <si>
    <t>72001: Plan foral de obras y servicios</t>
  </si>
  <si>
    <t>72099: Otras transferencias</t>
  </si>
  <si>
    <t xml:space="preserve">721: </t>
  </si>
  <si>
    <t xml:space="preserve">722: </t>
  </si>
  <si>
    <t xml:space="preserve">73: </t>
  </si>
  <si>
    <t xml:space="preserve">730: </t>
  </si>
  <si>
    <t xml:space="preserve">731: </t>
  </si>
  <si>
    <t xml:space="preserve">732: </t>
  </si>
  <si>
    <t xml:space="preserve">733: </t>
  </si>
  <si>
    <t xml:space="preserve">734: </t>
  </si>
  <si>
    <t xml:space="preserve">735: </t>
  </si>
  <si>
    <t xml:space="preserve">736: </t>
  </si>
  <si>
    <t xml:space="preserve">77: </t>
  </si>
  <si>
    <t xml:space="preserve">770: </t>
  </si>
  <si>
    <t xml:space="preserve">771: </t>
  </si>
  <si>
    <t xml:space="preserve">78: </t>
  </si>
  <si>
    <t xml:space="preserve">780: </t>
  </si>
  <si>
    <t xml:space="preserve">781: </t>
  </si>
  <si>
    <t xml:space="preserve">79: </t>
  </si>
  <si>
    <t xml:space="preserve">790: </t>
  </si>
  <si>
    <t xml:space="preserve">791: </t>
  </si>
  <si>
    <t xml:space="preserve">792: </t>
  </si>
  <si>
    <t xml:space="preserve">793: </t>
  </si>
  <si>
    <t xml:space="preserve">799: </t>
  </si>
  <si>
    <t xml:space="preserve">8: </t>
  </si>
  <si>
    <t>ACTIVOS FINANCIEROS</t>
  </si>
  <si>
    <t xml:space="preserve">80: </t>
  </si>
  <si>
    <t>Enajenación de deuda a corto plazo</t>
  </si>
  <si>
    <t xml:space="preserve">802: </t>
  </si>
  <si>
    <t>Del sector público local</t>
  </si>
  <si>
    <t xml:space="preserve">803: </t>
  </si>
  <si>
    <t>De fuera del sector público local</t>
  </si>
  <si>
    <t xml:space="preserve">81: </t>
  </si>
  <si>
    <t>Enajenación de deuda a largo plazo</t>
  </si>
  <si>
    <t xml:space="preserve">812: </t>
  </si>
  <si>
    <t xml:space="preserve">813: </t>
  </si>
  <si>
    <t xml:space="preserve">82: </t>
  </si>
  <si>
    <t>Reintegro de anticipos y préstamos a corto plazo</t>
  </si>
  <si>
    <t xml:space="preserve">822: </t>
  </si>
  <si>
    <t xml:space="preserve">823: </t>
  </si>
  <si>
    <t>82301: Anticipos del personal</t>
  </si>
  <si>
    <t>82302: Otros anticipos y préstamos</t>
  </si>
  <si>
    <t xml:space="preserve">83: </t>
  </si>
  <si>
    <t>Reintegro de anticipos y préstamos a largo plazo</t>
  </si>
  <si>
    <t xml:space="preserve">832: </t>
  </si>
  <si>
    <t xml:space="preserve">833: </t>
  </si>
  <si>
    <t>83301: Anticipos del personal</t>
  </si>
  <si>
    <t>83302: Otros anticipos y préstamos</t>
  </si>
  <si>
    <t xml:space="preserve">85: </t>
  </si>
  <si>
    <t>Enajenación de acciones</t>
  </si>
  <si>
    <t xml:space="preserve">852: </t>
  </si>
  <si>
    <t xml:space="preserve">853: </t>
  </si>
  <si>
    <t xml:space="preserve">86: </t>
  </si>
  <si>
    <t>Devolución de depósitos y fianzas constituidos</t>
  </si>
  <si>
    <t xml:space="preserve">860: </t>
  </si>
  <si>
    <t>Devolución de fianzas</t>
  </si>
  <si>
    <t>86001: A corto plazo</t>
  </si>
  <si>
    <t>86002: A largo plazo</t>
  </si>
  <si>
    <t xml:space="preserve">861: </t>
  </si>
  <si>
    <t>Devolución de depósitos</t>
  </si>
  <si>
    <t>86101: A corto plazo</t>
  </si>
  <si>
    <t>86102: A largo plazo</t>
  </si>
  <si>
    <t xml:space="preserve">87: </t>
  </si>
  <si>
    <t>Remanente de tesorería</t>
  </si>
  <si>
    <t xml:space="preserve">870: </t>
  </si>
  <si>
    <t>87001: Aplicación para financiación de créditos adicionales</t>
  </si>
  <si>
    <t>87002: Aplicación para financiación de incorporaciones de créditos</t>
  </si>
  <si>
    <t xml:space="preserve">88: </t>
  </si>
  <si>
    <t>Operaciones de nivelación presupuestaria por déficit o superávit</t>
  </si>
  <si>
    <t xml:space="preserve">880: </t>
  </si>
  <si>
    <t xml:space="preserve">9: </t>
  </si>
  <si>
    <t>PASIVOS FINANCIEROS</t>
  </si>
  <si>
    <t xml:space="preserve">90: </t>
  </si>
  <si>
    <t>Emisión de deuda a corto plazo</t>
  </si>
  <si>
    <t xml:space="preserve">902: </t>
  </si>
  <si>
    <t>De deuda a corto plazo</t>
  </si>
  <si>
    <t xml:space="preserve">91: </t>
  </si>
  <si>
    <t>Emisión de deuda a largo plazo</t>
  </si>
  <si>
    <t xml:space="preserve">912: </t>
  </si>
  <si>
    <t>De deuda a largo plazo</t>
  </si>
  <si>
    <t xml:space="preserve">92: </t>
  </si>
  <si>
    <t>Préstamos recibidos a corto plazo</t>
  </si>
  <si>
    <t xml:space="preserve">922: </t>
  </si>
  <si>
    <t>De dentro del sector público local</t>
  </si>
  <si>
    <t xml:space="preserve">923: </t>
  </si>
  <si>
    <t xml:space="preserve">93: </t>
  </si>
  <si>
    <t>Préstamos recibidos a largo plazo</t>
  </si>
  <si>
    <t xml:space="preserve">932: </t>
  </si>
  <si>
    <t xml:space="preserve">933: </t>
  </si>
  <si>
    <t>Desglose de los gastos corrientes</t>
  </si>
  <si>
    <t xml:space="preserve">(euros) </t>
  </si>
  <si>
    <t>Desglose de los Gastos Corrientes</t>
  </si>
  <si>
    <t>Estimación Créditos definitivos al final de ejercicio (1)</t>
  </si>
  <si>
    <t>Obligaciones
Reconocidas Netas (2)</t>
  </si>
  <si>
    <t>Pagos Líquidos (2)</t>
  </si>
  <si>
    <t>GASTOS DE PERSONAL</t>
  </si>
  <si>
    <t xml:space="preserve">10: </t>
  </si>
  <si>
    <t>Altos cargos</t>
  </si>
  <si>
    <t xml:space="preserve">100: </t>
  </si>
  <si>
    <t>Retribuciones básicas y otras remuneraciones</t>
  </si>
  <si>
    <t>Personal eventual de gabinetes</t>
  </si>
  <si>
    <t xml:space="preserve">110: </t>
  </si>
  <si>
    <t xml:space="preserve">12: </t>
  </si>
  <si>
    <t>Funcionarios y estatutarios</t>
  </si>
  <si>
    <t xml:space="preserve">120: </t>
  </si>
  <si>
    <t>Retribuciones básicas</t>
  </si>
  <si>
    <t xml:space="preserve">121: </t>
  </si>
  <si>
    <t>Retribuciones complementarias</t>
  </si>
  <si>
    <t>12101: Complemento de destino</t>
  </si>
  <si>
    <t>12102: Complemento específico</t>
  </si>
  <si>
    <t>12103: Complemento de productividad</t>
  </si>
  <si>
    <t>12104: Gratificaciones</t>
  </si>
  <si>
    <t xml:space="preserve">122: </t>
  </si>
  <si>
    <t>Retribuciones en especie</t>
  </si>
  <si>
    <t xml:space="preserve">123: </t>
  </si>
  <si>
    <t>Retribuciones de funcionarios en prácticas</t>
  </si>
  <si>
    <t>Personal laboral</t>
  </si>
  <si>
    <t>Laboral fijo</t>
  </si>
  <si>
    <t>13001: Retribuciones básicas</t>
  </si>
  <si>
    <t>13002: Otras remuneraciones</t>
  </si>
  <si>
    <t xml:space="preserve">131: </t>
  </si>
  <si>
    <t>Laboral temporal</t>
  </si>
  <si>
    <t xml:space="preserve">132: </t>
  </si>
  <si>
    <t xml:space="preserve">14: </t>
  </si>
  <si>
    <t>Otro personal</t>
  </si>
  <si>
    <t xml:space="preserve">141: </t>
  </si>
  <si>
    <t xml:space="preserve">16: </t>
  </si>
  <si>
    <t>Cuotas,prestaciones y gastos sociales a cargo del empleador</t>
  </si>
  <si>
    <t xml:space="preserve">160: </t>
  </si>
  <si>
    <t>Cuotas sociales</t>
  </si>
  <si>
    <t>16001: Seguridad Social</t>
  </si>
  <si>
    <t>16003: Mutualidades</t>
  </si>
  <si>
    <t>16004: Cuotas Elkarkidetza</t>
  </si>
  <si>
    <t>16005: Asistencia médico-farmacéutica</t>
  </si>
  <si>
    <t xml:space="preserve">161: </t>
  </si>
  <si>
    <t>Prestaciones sociales</t>
  </si>
  <si>
    <t>16102: Pensiones a cargo de la entidad</t>
  </si>
  <si>
    <t>16103: Indemnizaciones por jubilaciones anticipadas</t>
  </si>
  <si>
    <t>16104: Asistencia médico-farmacéutica a pensionistas</t>
  </si>
  <si>
    <t xml:space="preserve">162: </t>
  </si>
  <si>
    <t>Gastos sociales de funcionarios y personal no laboral</t>
  </si>
  <si>
    <t>16201: Formación</t>
  </si>
  <si>
    <t>16203: Transporte de personal</t>
  </si>
  <si>
    <t>16204: Acción social</t>
  </si>
  <si>
    <t>16205: Seguros</t>
  </si>
  <si>
    <t xml:space="preserve">163: </t>
  </si>
  <si>
    <t>Gastos sociales de personal laboral</t>
  </si>
  <si>
    <t>16301: Formación</t>
  </si>
  <si>
    <t>16303: Transporte de personal</t>
  </si>
  <si>
    <t>16304: Acción social</t>
  </si>
  <si>
    <t>16305: Seguros</t>
  </si>
  <si>
    <t xml:space="preserve">164: </t>
  </si>
  <si>
    <t>Complemento familiar</t>
  </si>
  <si>
    <t>GASTOS EN BIENES CORRIENTES Y SERVICIOS</t>
  </si>
  <si>
    <t xml:space="preserve">20: </t>
  </si>
  <si>
    <t>Arrendamientos</t>
  </si>
  <si>
    <t xml:space="preserve">200: </t>
  </si>
  <si>
    <t>Terrenos y bienes naturales</t>
  </si>
  <si>
    <t xml:space="preserve">201: </t>
  </si>
  <si>
    <t>Edificios y otras construcciones</t>
  </si>
  <si>
    <t xml:space="preserve">202: </t>
  </si>
  <si>
    <t>Maquinaria, instalaciones y utillaje</t>
  </si>
  <si>
    <t xml:space="preserve">203: </t>
  </si>
  <si>
    <t>Material de transporte</t>
  </si>
  <si>
    <t xml:space="preserve">204: </t>
  </si>
  <si>
    <t>Mobiliario y enseres</t>
  </si>
  <si>
    <t xml:space="preserve">205: </t>
  </si>
  <si>
    <t>Equipos para procesos de información</t>
  </si>
  <si>
    <t xml:space="preserve">209: </t>
  </si>
  <si>
    <t>Otro inmovilizado material</t>
  </si>
  <si>
    <t xml:space="preserve">21: </t>
  </si>
  <si>
    <t>Reparaciones, mantenimiento y conservación</t>
  </si>
  <si>
    <t xml:space="preserve">210: </t>
  </si>
  <si>
    <t>Infraestructura y bienes naturales</t>
  </si>
  <si>
    <t xml:space="preserve">211: </t>
  </si>
  <si>
    <t xml:space="preserve">212: </t>
  </si>
  <si>
    <t xml:space="preserve">213: </t>
  </si>
  <si>
    <t xml:space="preserve">214: </t>
  </si>
  <si>
    <t xml:space="preserve">215: </t>
  </si>
  <si>
    <t>Equipos para proceso de la información</t>
  </si>
  <si>
    <t xml:space="preserve">219: </t>
  </si>
  <si>
    <t xml:space="preserve">22: </t>
  </si>
  <si>
    <t>Material, suministros y otros</t>
  </si>
  <si>
    <t xml:space="preserve">220: </t>
  </si>
  <si>
    <t>Material de oficina</t>
  </si>
  <si>
    <t>22001: Ordinario no inventariable</t>
  </si>
  <si>
    <t>22002: Prensa, revista, libros y otras publicaciones</t>
  </si>
  <si>
    <t>22003: Material informático no inventariable</t>
  </si>
  <si>
    <t xml:space="preserve">221: </t>
  </si>
  <si>
    <t>Suministros</t>
  </si>
  <si>
    <t>22101: Energía eléctrica</t>
  </si>
  <si>
    <t>22102: Agua</t>
  </si>
  <si>
    <t>22103: Gas</t>
  </si>
  <si>
    <t>22104: Combustibles y carburantes</t>
  </si>
  <si>
    <t>22105: Vestuario</t>
  </si>
  <si>
    <t>22106: Productos alimenticios</t>
  </si>
  <si>
    <t>22107: Manutención de animales</t>
  </si>
  <si>
    <t>22108: Productos farmacéuticos y hemoderivados</t>
  </si>
  <si>
    <t>22109: Productos de limpieza y aseo</t>
  </si>
  <si>
    <t>22110: Menaje doméstico</t>
  </si>
  <si>
    <t>22111: Utiles y herramientas</t>
  </si>
  <si>
    <t>22112: Material sanitario</t>
  </si>
  <si>
    <t>22199: Otros suministros</t>
  </si>
  <si>
    <t xml:space="preserve">222: </t>
  </si>
  <si>
    <t>Comunicaciones</t>
  </si>
  <si>
    <t>22201: Telefónicas</t>
  </si>
  <si>
    <t>22202: Postales</t>
  </si>
  <si>
    <t>22203: Telegráficas</t>
  </si>
  <si>
    <t>22204: Télex y telefax</t>
  </si>
  <si>
    <t>22205: Informáticas</t>
  </si>
  <si>
    <t>22299: Otras comunicaciones</t>
  </si>
  <si>
    <t xml:space="preserve">223: </t>
  </si>
  <si>
    <t>Transportes</t>
  </si>
  <si>
    <t xml:space="preserve">224: </t>
  </si>
  <si>
    <t>Primas de seguros</t>
  </si>
  <si>
    <t>22401: De edificios y locales</t>
  </si>
  <si>
    <t>22402: De vehículos</t>
  </si>
  <si>
    <t>22403: De otro inmovilizado</t>
  </si>
  <si>
    <t>22499: Otros riesgos</t>
  </si>
  <si>
    <t xml:space="preserve">225: </t>
  </si>
  <si>
    <t>Tributos</t>
  </si>
  <si>
    <t>22501: Tributos de carácter municipal</t>
  </si>
  <si>
    <t>22502: Tributos del territorio histórico</t>
  </si>
  <si>
    <t>22503: Tributos autonómicos</t>
  </si>
  <si>
    <t>22504: Tributos estatales</t>
  </si>
  <si>
    <t xml:space="preserve">226: </t>
  </si>
  <si>
    <t>Gastos diversos</t>
  </si>
  <si>
    <t>22601: Cánones</t>
  </si>
  <si>
    <t>22602: Atenciones protocolarias y representativas</t>
  </si>
  <si>
    <t>22603: Publicaciones, publicidad y propaganda</t>
  </si>
  <si>
    <t>22604: Jurídicos</t>
  </si>
  <si>
    <t>22605: Reuniones y conferencias</t>
  </si>
  <si>
    <t>22606: Actividades socio-culturales</t>
  </si>
  <si>
    <t>22699: Otros gastos diversos</t>
  </si>
  <si>
    <t xml:space="preserve">227: </t>
  </si>
  <si>
    <t>Trabajos realizados por otras empresas externas</t>
  </si>
  <si>
    <t>22701: Limpieza</t>
  </si>
  <si>
    <t>22702: Seguridad</t>
  </si>
  <si>
    <t>22703: Valoraciones y peritajes</t>
  </si>
  <si>
    <t>22704: Contratos socio-culturales</t>
  </si>
  <si>
    <t>22705: Custodia, depósitos y almacenaje</t>
  </si>
  <si>
    <t>22706: Procesos electorales</t>
  </si>
  <si>
    <t>22707: Estudios y trabajos técnicos</t>
  </si>
  <si>
    <t>22708: Contratos transportes</t>
  </si>
  <si>
    <t>22709: Servicios de recaudación a favor de la entidad</t>
  </si>
  <si>
    <t>22710: Servicios postales</t>
  </si>
  <si>
    <t>22799: Otros trabajos exteriores</t>
  </si>
  <si>
    <t xml:space="preserve">23: </t>
  </si>
  <si>
    <t>Indemnizaciones por razón del servicio</t>
  </si>
  <si>
    <t xml:space="preserve">230: </t>
  </si>
  <si>
    <t>Dietas, locomoción y traslado del personal</t>
  </si>
  <si>
    <t xml:space="preserve">231: </t>
  </si>
  <si>
    <t>Dietas, locomoción y traslado de altos cargos</t>
  </si>
  <si>
    <t xml:space="preserve">239: </t>
  </si>
  <si>
    <t>Otras indemnizaciones</t>
  </si>
  <si>
    <t>GASTOS FINANCIEROS</t>
  </si>
  <si>
    <t xml:space="preserve">302: </t>
  </si>
  <si>
    <t>Deuda a corto plazo</t>
  </si>
  <si>
    <t>30201: Intereses</t>
  </si>
  <si>
    <t>30202: Gastos de emisión, modificación y cancelación</t>
  </si>
  <si>
    <t>30203: Prima de emisión</t>
  </si>
  <si>
    <t>Deuda a largo plazo</t>
  </si>
  <si>
    <t>31201: Intereses</t>
  </si>
  <si>
    <t>31202: Gastos de emisión, modificación y cancelación</t>
  </si>
  <si>
    <t>31203: Prima de emisión</t>
  </si>
  <si>
    <t>De préstamos a corto plazo</t>
  </si>
  <si>
    <t>32201: Intereses</t>
  </si>
  <si>
    <t>32202: Gastos de emisión, modificación y cancelación</t>
  </si>
  <si>
    <t xml:space="preserve">33: </t>
  </si>
  <si>
    <t>De préstamos a largo plazo</t>
  </si>
  <si>
    <t xml:space="preserve">332: </t>
  </si>
  <si>
    <t>33201: Intereses</t>
  </si>
  <si>
    <t>33202: Gastos de emisión, modificación y cancelación</t>
  </si>
  <si>
    <t>De depósitos, fianzas, avales  y otros</t>
  </si>
  <si>
    <t>Intereses de depósitos, avales y fianzas</t>
  </si>
  <si>
    <t xml:space="preserve">362: </t>
  </si>
  <si>
    <t>Intereses operac. arrendmto financiero (leasing)</t>
  </si>
  <si>
    <t xml:space="preserve">369: </t>
  </si>
  <si>
    <t>Otros gastos financieros</t>
  </si>
  <si>
    <t>Al Estado</t>
  </si>
  <si>
    <t>Administración General del Estado</t>
  </si>
  <si>
    <t>A la Comunidad Autónoma del País Vasco</t>
  </si>
  <si>
    <t>Entes Públicos</t>
  </si>
  <si>
    <t>Al Territorio Histórico</t>
  </si>
  <si>
    <t>Diputación Foral y otras instituciones forales</t>
  </si>
  <si>
    <t>Al municipio</t>
  </si>
  <si>
    <t>A familias e instituciones sin fines de lucro</t>
  </si>
  <si>
    <t>Al exterior</t>
  </si>
  <si>
    <t>CRÉDITO GLOBAL Y OTROS IMPREVISTO</t>
  </si>
  <si>
    <t>Crédito global y otros imprevistos</t>
  </si>
  <si>
    <t>Desglose de los gastos de operaciones de capital y financieras</t>
  </si>
  <si>
    <t>Desglose de las operaciones de capital y financieras</t>
  </si>
  <si>
    <t>INVERSIONES REALES</t>
  </si>
  <si>
    <t>Invers.en infraestruc. y bienes destinados al uso gral. no produc.</t>
  </si>
  <si>
    <t>Inversiones en terrenos</t>
  </si>
  <si>
    <t>Infraestructura y urbanización</t>
  </si>
  <si>
    <t xml:space="preserve">602: </t>
  </si>
  <si>
    <t>Patrimonio histórico</t>
  </si>
  <si>
    <t>Otras inversiones</t>
  </si>
  <si>
    <t xml:space="preserve">62: </t>
  </si>
  <si>
    <t>Invers.asociada al funcionamiento operativo de los servic.</t>
  </si>
  <si>
    <t xml:space="preserve">620: </t>
  </si>
  <si>
    <t xml:space="preserve">622: </t>
  </si>
  <si>
    <t>62201: Edificios y otras construcciones del P.P.S</t>
  </si>
  <si>
    <t>62202: Edificios y otras construcciones</t>
  </si>
  <si>
    <t xml:space="preserve">623: </t>
  </si>
  <si>
    <t>62301: Maquinaria</t>
  </si>
  <si>
    <t>62302: Instalaciones</t>
  </si>
  <si>
    <t>62303: Elementos de transporte interno</t>
  </si>
  <si>
    <t>62304: Utiles y herramientas</t>
  </si>
  <si>
    <t xml:space="preserve">624: </t>
  </si>
  <si>
    <t xml:space="preserve">625: </t>
  </si>
  <si>
    <t>62501: Mobiliario</t>
  </si>
  <si>
    <t>62502: Equipos de oficina</t>
  </si>
  <si>
    <t>62599: Otros enseres</t>
  </si>
  <si>
    <t xml:space="preserve">626: </t>
  </si>
  <si>
    <t xml:space="preserve">627: </t>
  </si>
  <si>
    <t>Proyectos complejos</t>
  </si>
  <si>
    <t xml:space="preserve">628: </t>
  </si>
  <si>
    <t>Fondos bibliográficos</t>
  </si>
  <si>
    <t xml:space="preserve">629: </t>
  </si>
  <si>
    <t xml:space="preserve">64: </t>
  </si>
  <si>
    <t>Gastos en inversiones de carácter inmaterial</t>
  </si>
  <si>
    <t xml:space="preserve">640: </t>
  </si>
  <si>
    <t xml:space="preserve">641: </t>
  </si>
  <si>
    <t>Arrendamientos financieros</t>
  </si>
  <si>
    <t xml:space="preserve">642: </t>
  </si>
  <si>
    <t>Planeamiento</t>
  </si>
  <si>
    <t xml:space="preserve">643: </t>
  </si>
  <si>
    <t>Investigaciones, estudios y proyectos</t>
  </si>
  <si>
    <t xml:space="preserve">644: </t>
  </si>
  <si>
    <t>Gastos en aplicaciones informáticas</t>
  </si>
  <si>
    <t xml:space="preserve">645: </t>
  </si>
  <si>
    <t>Inversiones en bienes arrendados</t>
  </si>
  <si>
    <t xml:space="preserve">646: </t>
  </si>
  <si>
    <t>Adquisición de aprovechamientos urbanísticos</t>
  </si>
  <si>
    <t xml:space="preserve">649: </t>
  </si>
  <si>
    <t>Otro inmovilizado inmaterial</t>
  </si>
  <si>
    <t>Inversiones gestionadas para otros entes públicos</t>
  </si>
  <si>
    <t>Invers. gestionadas para otros entes públicos</t>
  </si>
  <si>
    <t xml:space="preserve">68: </t>
  </si>
  <si>
    <t>Gastos en inversiones de bienes patrimoniales</t>
  </si>
  <si>
    <t xml:space="preserve">682: </t>
  </si>
  <si>
    <t xml:space="preserve">683: </t>
  </si>
  <si>
    <t>68301: Maquinaria</t>
  </si>
  <si>
    <t>68302: Instalaciones</t>
  </si>
  <si>
    <t>68303: Elementos de transporte interno</t>
  </si>
  <si>
    <t>68304: Utiles y herramientas</t>
  </si>
  <si>
    <t xml:space="preserve">684: </t>
  </si>
  <si>
    <t xml:space="preserve">685: </t>
  </si>
  <si>
    <t>68501: Mobiliario</t>
  </si>
  <si>
    <t>68502: Equipos de oficina</t>
  </si>
  <si>
    <t>68599: Otros enseres</t>
  </si>
  <si>
    <t xml:space="preserve">686: </t>
  </si>
  <si>
    <t xml:space="preserve">687: </t>
  </si>
  <si>
    <t xml:space="preserve">689: </t>
  </si>
  <si>
    <t xml:space="preserve">69: </t>
  </si>
  <si>
    <t>Inversión en bienes comunales</t>
  </si>
  <si>
    <t xml:space="preserve">690: </t>
  </si>
  <si>
    <t>Adquisición de terrenos y bienes naturales</t>
  </si>
  <si>
    <t xml:space="preserve">692: </t>
  </si>
  <si>
    <t>Inversión en infraestructura</t>
  </si>
  <si>
    <t xml:space="preserve">699: </t>
  </si>
  <si>
    <t>Administración general  del Estado</t>
  </si>
  <si>
    <t>Sociedades públicas y entitades públicas empresariales</t>
  </si>
  <si>
    <t>Diputación foral y otras instituciones forales</t>
  </si>
  <si>
    <t>Sociedades públicas empresariales</t>
  </si>
  <si>
    <t>A otras entidades dependientes</t>
  </si>
  <si>
    <t>A otras entidades</t>
  </si>
  <si>
    <t>A instituciones sin fines de lucro</t>
  </si>
  <si>
    <t>Adquisición de deuda a corto plazo</t>
  </si>
  <si>
    <t>Adquisición de deuda a largo plazo</t>
  </si>
  <si>
    <t>Concesión de anticipos y préstamos a corto plazo</t>
  </si>
  <si>
    <t>82301: Anticipos al personal</t>
  </si>
  <si>
    <t>Concesión de anticipos y préstamos a largo plazo</t>
  </si>
  <si>
    <t>83301: Anticipos al personal</t>
  </si>
  <si>
    <t>Adquisición de acciones</t>
  </si>
  <si>
    <t>Constitución de depósitos y fianzas</t>
  </si>
  <si>
    <t>Constitución de fianzas</t>
  </si>
  <si>
    <t>Constitución de depósitos</t>
  </si>
  <si>
    <t>Aportaciones patrimoniales</t>
  </si>
  <si>
    <t>Aportaciones a fundaciones</t>
  </si>
  <si>
    <t xml:space="preserve">871: </t>
  </si>
  <si>
    <t>Aportaciones a consorcios</t>
  </si>
  <si>
    <t xml:space="preserve">872: </t>
  </si>
  <si>
    <t>Aportaciones a otros entes</t>
  </si>
  <si>
    <t>87210: A otros entes. Para compensar pérdidas</t>
  </si>
  <si>
    <t>87220: Para financiar inversiones no rentables</t>
  </si>
  <si>
    <t>87290: Resto aportaciones</t>
  </si>
  <si>
    <t>Amortización de deuda a corto plazo</t>
  </si>
  <si>
    <t>Amortización de deuda a largo plazo</t>
  </si>
  <si>
    <t>Amortización de préstamos a corto plazo</t>
  </si>
  <si>
    <t>Dentro del sector público local</t>
  </si>
  <si>
    <t>Fuera del sector público local</t>
  </si>
  <si>
    <t>Amortización de préstamos a largo plazo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</si>
</sst>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.0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7" borderId="0" applyNumberFormat="0" applyBorder="0" applyAlignment="0" applyProtection="0"/>
    <xf numFmtId="164" fontId="1" fillId="3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4" fillId="10" borderId="1" applyNumberFormat="0" applyAlignment="0" applyProtection="0"/>
    <xf numFmtId="164" fontId="5" fillId="0" borderId="2" applyNumberFormat="0" applyFill="0" applyAlignment="0" applyProtection="0"/>
    <xf numFmtId="164" fontId="6" fillId="2" borderId="3" applyNumberFormat="0" applyAlignment="0" applyProtection="0"/>
    <xf numFmtId="164" fontId="7" fillId="0" borderId="0" applyNumberFormat="0" applyFill="0" applyBorder="0" applyAlignment="0" applyProtection="0"/>
    <xf numFmtId="164" fontId="8" fillId="3" borderId="3" applyNumberFormat="0" applyAlignment="0" applyProtection="0"/>
    <xf numFmtId="164" fontId="9" fillId="11" borderId="0" applyNumberFormat="0" applyBorder="0" applyAlignment="0" applyProtection="0"/>
    <xf numFmtId="164" fontId="10" fillId="4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4" borderId="4" applyNumberFormat="0" applyAlignment="0" applyProtection="0"/>
    <xf numFmtId="164" fontId="11" fillId="2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8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8" borderId="0" applyNumberFormat="0" applyBorder="0" applyAlignment="0" applyProtection="0"/>
    <xf numFmtId="164" fontId="2" fillId="15" borderId="0" applyNumberFormat="0" applyBorder="0" applyAlignment="0" applyProtection="0"/>
  </cellStyleXfs>
  <cellXfs count="29">
    <xf numFmtId="164" fontId="0" fillId="0" borderId="0" xfId="0" applyAlignment="1">
      <alignment/>
    </xf>
    <xf numFmtId="164" fontId="18" fillId="16" borderId="10" xfId="46" applyFont="1" applyFill="1" applyBorder="1" applyAlignment="1">
      <alignment horizontal="center" vertical="center" wrapText="1"/>
      <protection/>
    </xf>
    <xf numFmtId="164" fontId="19" fillId="16" borderId="11" xfId="46" applyFont="1" applyFill="1" applyBorder="1" applyAlignment="1">
      <alignment horizontal="center" vertical="center" wrapText="1"/>
      <protection/>
    </xf>
    <xf numFmtId="164" fontId="0" fillId="9" borderId="12" xfId="46" applyFont="1" applyFill="1" applyBorder="1" applyAlignment="1">
      <alignment horizontal="right" vertical="center" wrapText="1"/>
      <protection/>
    </xf>
    <xf numFmtId="164" fontId="0" fillId="2" borderId="0" xfId="0" applyFont="1" applyFill="1" applyBorder="1" applyAlignment="1">
      <alignment/>
    </xf>
    <xf numFmtId="164" fontId="0" fillId="9" borderId="0" xfId="46" applyFont="1" applyFill="1" applyBorder="1" applyAlignment="1">
      <alignment vertical="center" wrapText="1"/>
      <protection/>
    </xf>
    <xf numFmtId="164" fontId="0" fillId="9" borderId="13" xfId="46" applyFont="1" applyFill="1" applyBorder="1" applyAlignment="1">
      <alignment vertical="center" wrapText="1"/>
      <protection/>
    </xf>
    <xf numFmtId="164" fontId="0" fillId="9" borderId="14" xfId="46" applyFont="1" applyFill="1" applyBorder="1" applyAlignment="1">
      <alignment horizontal="right" vertical="center" wrapText="1"/>
      <protection/>
    </xf>
    <xf numFmtId="164" fontId="0" fillId="2" borderId="15" xfId="0" applyFont="1" applyFill="1" applyBorder="1" applyAlignment="1">
      <alignment/>
    </xf>
    <xf numFmtId="164" fontId="0" fillId="9" borderId="15" xfId="46" applyFont="1" applyFill="1" applyBorder="1" applyAlignment="1">
      <alignment vertical="center" wrapText="1"/>
      <protection/>
    </xf>
    <xf numFmtId="164" fontId="0" fillId="9" borderId="16" xfId="46" applyFont="1" applyFill="1" applyBorder="1" applyAlignment="1">
      <alignment vertical="center" wrapText="1"/>
      <protection/>
    </xf>
    <xf numFmtId="164" fontId="0" fillId="0" borderId="0" xfId="0" applyFont="1" applyAlignment="1">
      <alignment horizontal="right"/>
    </xf>
    <xf numFmtId="164" fontId="19" fillId="16" borderId="17" xfId="46" applyFont="1" applyFill="1" applyBorder="1" applyAlignment="1">
      <alignment vertical="center" wrapText="1"/>
      <protection/>
    </xf>
    <xf numFmtId="164" fontId="19" fillId="16" borderId="18" xfId="46" applyFont="1" applyFill="1" applyBorder="1" applyAlignment="1">
      <alignment horizontal="left" vertical="center" wrapText="1"/>
      <protection/>
    </xf>
    <xf numFmtId="164" fontId="20" fillId="0" borderId="19" xfId="0" applyFont="1" applyFill="1" applyBorder="1" applyAlignment="1">
      <alignment horizontal="center" vertical="center" wrapText="1"/>
    </xf>
    <xf numFmtId="164" fontId="20" fillId="9" borderId="20" xfId="0" applyFont="1" applyFill="1" applyBorder="1" applyAlignment="1">
      <alignment horizontal="center" vertical="center" wrapText="1"/>
    </xf>
    <xf numFmtId="164" fontId="0" fillId="0" borderId="19" xfId="0" applyBorder="1" applyAlignment="1">
      <alignment horizontal="center"/>
    </xf>
    <xf numFmtId="164" fontId="21" fillId="16" borderId="19" xfId="0" applyNumberFormat="1" applyFont="1" applyFill="1" applyBorder="1" applyAlignment="1">
      <alignment horizontal="center" vertical="center" wrapText="1"/>
    </xf>
    <xf numFmtId="164" fontId="20" fillId="2" borderId="19" xfId="0" applyFont="1" applyFill="1" applyBorder="1" applyAlignment="1">
      <alignment horizontal="left"/>
    </xf>
    <xf numFmtId="166" fontId="20" fillId="2" borderId="19" xfId="0" applyNumberFormat="1" applyFont="1" applyFill="1" applyBorder="1" applyAlignment="1">
      <alignment/>
    </xf>
    <xf numFmtId="164" fontId="0" fillId="2" borderId="19" xfId="0" applyFont="1" applyFill="1" applyBorder="1" applyAlignment="1">
      <alignment/>
    </xf>
    <xf numFmtId="166" fontId="0" fillId="2" borderId="19" xfId="0" applyNumberFormat="1" applyFill="1" applyBorder="1" applyAlignment="1">
      <alignment/>
    </xf>
    <xf numFmtId="164" fontId="0" fillId="0" borderId="0" xfId="0" applyFont="1" applyBorder="1" applyAlignment="1">
      <alignment/>
    </xf>
    <xf numFmtId="166" fontId="0" fillId="0" borderId="19" xfId="0" applyNumberFormat="1" applyBorder="1" applyAlignment="1">
      <alignment/>
    </xf>
    <xf numFmtId="164" fontId="0" fillId="2" borderId="0" xfId="0" applyFont="1" applyFill="1" applyBorder="1" applyAlignment="1">
      <alignment horizontal="left"/>
    </xf>
    <xf numFmtId="164" fontId="22" fillId="0" borderId="0" xfId="0" applyFont="1" applyAlignment="1">
      <alignment horizontal="right"/>
    </xf>
    <xf numFmtId="164" fontId="20" fillId="9" borderId="19" xfId="47" applyFont="1" applyFill="1" applyBorder="1" applyAlignment="1">
      <alignment horizontal="left" vertical="center"/>
      <protection/>
    </xf>
    <xf numFmtId="164" fontId="0" fillId="0" borderId="21" xfId="0" applyBorder="1" applyAlignment="1">
      <alignment horizontal="center"/>
    </xf>
    <xf numFmtId="164" fontId="20" fillId="9" borderId="10" xfId="47" applyFont="1" applyFill="1" applyBorder="1" applyAlignment="1">
      <alignment horizontal="center" vertical="center"/>
      <protection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al 1" xfId="45"/>
    <cellStyle name="Normal 6" xfId="46"/>
    <cellStyle name="Normal_ModPtos2010" xfId="47"/>
    <cellStyle name="Notas" xfId="48"/>
    <cellStyle name="Salida" xfId="49"/>
    <cellStyle name="Texto de advertencia" xfId="50"/>
    <cellStyle name="Texto explicativo" xfId="51"/>
    <cellStyle name="Total" xfId="52"/>
    <cellStyle name="Título" xfId="53"/>
    <cellStyle name="Título 1" xfId="54"/>
    <cellStyle name="Título 2" xfId="55"/>
    <cellStyle name="Título 3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95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3" width="3.8515625" style="0" customWidth="1"/>
    <col min="4" max="4" width="5.8515625" style="0" customWidth="1"/>
    <col min="5" max="5" width="65.28125" style="0" customWidth="1"/>
    <col min="6" max="6" width="22.28125" style="0" customWidth="1"/>
    <col min="7" max="7" width="23.28125" style="0" customWidth="1"/>
    <col min="8" max="8" width="19.140625" style="0" customWidth="1"/>
    <col min="9" max="9" width="17.7109375" style="0" customWidth="1"/>
    <col min="10" max="10" width="17.57421875" style="0" customWidth="1"/>
    <col min="14" max="16384" width="11.57421875" style="0" customWidth="1"/>
  </cols>
  <sheetData>
    <row r="2" spans="1:9" ht="18.7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11" t="s">
        <v>8</v>
      </c>
    </row>
    <row r="8" spans="1:10" ht="26.25" customHeight="1">
      <c r="A8" s="12"/>
      <c r="B8" s="13" t="s">
        <v>1</v>
      </c>
      <c r="C8" s="13"/>
      <c r="D8" s="13"/>
      <c r="E8" s="13"/>
      <c r="F8" s="14" t="s">
        <v>9</v>
      </c>
      <c r="G8" s="14"/>
      <c r="H8" s="14"/>
      <c r="I8" s="14"/>
      <c r="J8" s="15" t="s">
        <v>10</v>
      </c>
    </row>
    <row r="9" spans="1:10" ht="37.5">
      <c r="A9" s="16"/>
      <c r="B9" s="16"/>
      <c r="C9" s="16"/>
      <c r="D9" s="16"/>
      <c r="E9" s="16"/>
      <c r="F9" s="17">
        <f>CONCATENATE("Previsiones Iniciales Presupuesto ",F5)</f>
        <v>0</v>
      </c>
      <c r="G9" s="17" t="s">
        <v>11</v>
      </c>
      <c r="H9" s="17" t="s">
        <v>12</v>
      </c>
      <c r="I9" s="17" t="s">
        <v>13</v>
      </c>
      <c r="J9" s="17" t="s">
        <v>13</v>
      </c>
    </row>
    <row r="10" spans="2:10" ht="14.25">
      <c r="B10" s="18" t="s">
        <v>14</v>
      </c>
      <c r="C10" s="18" t="s">
        <v>15</v>
      </c>
      <c r="D10" s="18"/>
      <c r="E10" s="18"/>
      <c r="F10" s="19">
        <f>F11+F17+F21</f>
        <v>0</v>
      </c>
      <c r="G10" s="19">
        <f>G11+G17+G21</f>
        <v>0</v>
      </c>
      <c r="H10" s="19">
        <f>H11+H17+H21</f>
        <v>0</v>
      </c>
      <c r="I10" s="19">
        <f>I11+I17+I21</f>
        <v>0</v>
      </c>
      <c r="J10" s="19">
        <f>J11+J17+J21</f>
        <v>0</v>
      </c>
    </row>
    <row r="11" spans="3:10" ht="14.25">
      <c r="C11" s="20" t="s">
        <v>16</v>
      </c>
      <c r="D11" s="20" t="s">
        <v>17</v>
      </c>
      <c r="E11" s="20"/>
      <c r="F11" s="21">
        <f>F12+F15+F16</f>
        <v>0</v>
      </c>
      <c r="G11" s="21">
        <f>G12+G15+G16</f>
        <v>0</v>
      </c>
      <c r="H11" s="21">
        <f>H12+H15+H16</f>
        <v>0</v>
      </c>
      <c r="I11" s="21">
        <f>I12+I15+I16</f>
        <v>0</v>
      </c>
      <c r="J11" s="21">
        <f>J12+J15+J16</f>
        <v>0</v>
      </c>
    </row>
    <row r="12" spans="4:10" ht="14.25">
      <c r="D12" s="22" t="s">
        <v>18</v>
      </c>
      <c r="E12" s="22" t="s">
        <v>19</v>
      </c>
      <c r="F12" s="23">
        <f>F13+F14</f>
        <v>0</v>
      </c>
      <c r="G12" s="23">
        <f>G13+G14</f>
        <v>0</v>
      </c>
      <c r="H12" s="23">
        <f>H13+H14</f>
        <v>0</v>
      </c>
      <c r="I12" s="23">
        <f>I13+I14</f>
        <v>0</v>
      </c>
      <c r="J12" s="23">
        <f>J13+J14</f>
        <v>0</v>
      </c>
    </row>
    <row r="13" spans="5:10" ht="14.25">
      <c r="E13" s="22" t="s">
        <v>20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5:10" ht="14.25">
      <c r="E14" s="22" t="s">
        <v>21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4:10" ht="14.25">
      <c r="D15" s="22" t="s">
        <v>22</v>
      </c>
      <c r="E15" s="22" t="s">
        <v>23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4:10" ht="14.25">
      <c r="D16" s="22" t="s">
        <v>24</v>
      </c>
      <c r="E16" s="22" t="s">
        <v>25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</row>
    <row r="17" spans="3:10" ht="14.25">
      <c r="C17" s="20" t="s">
        <v>26</v>
      </c>
      <c r="D17" s="20" t="s">
        <v>27</v>
      </c>
      <c r="E17" s="20"/>
      <c r="F17" s="21">
        <f>F18</f>
        <v>0</v>
      </c>
      <c r="G17" s="21">
        <f>G18</f>
        <v>0</v>
      </c>
      <c r="H17" s="21">
        <f>H18</f>
        <v>0</v>
      </c>
      <c r="I17" s="21">
        <f>I18</f>
        <v>0</v>
      </c>
      <c r="J17" s="21">
        <f>J18</f>
        <v>0</v>
      </c>
    </row>
    <row r="18" spans="4:10" ht="14.25">
      <c r="D18" s="22" t="s">
        <v>28</v>
      </c>
      <c r="E18" s="22" t="s">
        <v>29</v>
      </c>
      <c r="F18" s="23">
        <f>F19+F20</f>
        <v>0</v>
      </c>
      <c r="G18" s="23">
        <f>G19+G20</f>
        <v>0</v>
      </c>
      <c r="H18" s="23">
        <f>H19+H20</f>
        <v>0</v>
      </c>
      <c r="I18" s="23">
        <f>I19+I20</f>
        <v>0</v>
      </c>
      <c r="J18" s="23">
        <f>J19+J20</f>
        <v>0</v>
      </c>
    </row>
    <row r="19" spans="5:10" ht="14.25">
      <c r="E19" s="22" t="s">
        <v>30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</row>
    <row r="20" spans="5:10" ht="14.25">
      <c r="E20" s="22" t="s">
        <v>31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  <row r="21" spans="3:10" ht="14.25">
      <c r="C21" s="20" t="s">
        <v>32</v>
      </c>
      <c r="D21" s="20" t="s">
        <v>33</v>
      </c>
      <c r="E21" s="20"/>
      <c r="F21" s="21">
        <f>F22+F23</f>
        <v>0</v>
      </c>
      <c r="G21" s="21">
        <f>G22+G23</f>
        <v>0</v>
      </c>
      <c r="H21" s="21">
        <f>H22+H23</f>
        <v>0</v>
      </c>
      <c r="I21" s="21">
        <f>I22+I23</f>
        <v>0</v>
      </c>
      <c r="J21" s="21">
        <f>J22+J23</f>
        <v>0</v>
      </c>
    </row>
    <row r="22" spans="4:10" ht="14.25">
      <c r="D22" s="22" t="s">
        <v>34</v>
      </c>
      <c r="E22" s="22" t="s">
        <v>35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4:10" ht="14.25">
      <c r="D23" s="22" t="s">
        <v>36</v>
      </c>
      <c r="E23" s="22" t="s">
        <v>37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2:10" ht="14.25">
      <c r="B24" s="18" t="s">
        <v>38</v>
      </c>
      <c r="C24" s="18" t="s">
        <v>39</v>
      </c>
      <c r="D24" s="18"/>
      <c r="E24" s="18"/>
      <c r="F24" s="19">
        <f>F25+F28</f>
        <v>0</v>
      </c>
      <c r="G24" s="19">
        <f>G25+G28</f>
        <v>0</v>
      </c>
      <c r="H24" s="19">
        <f>H25+H28</f>
        <v>0</v>
      </c>
      <c r="I24" s="19">
        <f>I25+I28</f>
        <v>0</v>
      </c>
      <c r="J24" s="19">
        <f>J25+J28</f>
        <v>0</v>
      </c>
    </row>
    <row r="25" spans="3:10" ht="14.25">
      <c r="C25" s="20" t="s">
        <v>40</v>
      </c>
      <c r="D25" s="20" t="s">
        <v>41</v>
      </c>
      <c r="E25" s="20"/>
      <c r="F25" s="21">
        <f>F26+F27</f>
        <v>0</v>
      </c>
      <c r="G25" s="21">
        <f>G26+G27</f>
        <v>0</v>
      </c>
      <c r="H25" s="21">
        <f>H26+H27</f>
        <v>0</v>
      </c>
      <c r="I25" s="21">
        <f>I26+I27</f>
        <v>0</v>
      </c>
      <c r="J25" s="21">
        <f>J26+J27</f>
        <v>0</v>
      </c>
    </row>
    <row r="26" spans="4:10" ht="14.25">
      <c r="D26" s="22" t="s">
        <v>42</v>
      </c>
      <c r="E26" s="22" t="s">
        <v>43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</row>
    <row r="27" spans="4:10" ht="14.25">
      <c r="D27" s="22" t="s">
        <v>44</v>
      </c>
      <c r="E27" s="22" t="s">
        <v>45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3:10" ht="14.25">
      <c r="C28" s="20" t="s">
        <v>46</v>
      </c>
      <c r="D28" s="20" t="s">
        <v>47</v>
      </c>
      <c r="E28" s="20"/>
      <c r="F28" s="21">
        <f>F29+F30</f>
        <v>0</v>
      </c>
      <c r="G28" s="21">
        <f>G29+G30</f>
        <v>0</v>
      </c>
      <c r="H28" s="21">
        <f>H29+H30</f>
        <v>0</v>
      </c>
      <c r="I28" s="21">
        <f>I29+I30</f>
        <v>0</v>
      </c>
      <c r="J28" s="21">
        <f>J29+J30</f>
        <v>0</v>
      </c>
    </row>
    <row r="29" spans="4:10" ht="14.25">
      <c r="D29" s="22" t="s">
        <v>48</v>
      </c>
      <c r="E29" s="22" t="s">
        <v>35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4:10" ht="14.25">
      <c r="D30" s="22" t="s">
        <v>49</v>
      </c>
      <c r="E30" s="22" t="s">
        <v>50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2:10" ht="14.25">
      <c r="B31" s="18" t="s">
        <v>51</v>
      </c>
      <c r="C31" s="18" t="s">
        <v>52</v>
      </c>
      <c r="D31" s="18"/>
      <c r="E31" s="18"/>
      <c r="F31" s="19">
        <f>F32+F34+F65+F85+F89+F92+F94</f>
        <v>1372336</v>
      </c>
      <c r="G31" s="19">
        <f>G32+G34+G65+G85+G89+G92+G94</f>
        <v>1372336</v>
      </c>
      <c r="H31" s="19">
        <f>H32+H34+H65+H85+H89+H92+H94</f>
        <v>1246156.13</v>
      </c>
      <c r="I31" s="19">
        <f>I32+I34+I65+I85+I89+I92+I94</f>
        <v>1245488.63</v>
      </c>
      <c r="J31" s="19">
        <f>J32+J34+J65+J85+J89+J92+J94</f>
        <v>1007</v>
      </c>
    </row>
    <row r="32" spans="3:10" ht="14.25">
      <c r="C32" s="20" t="s">
        <v>53</v>
      </c>
      <c r="D32" s="20" t="s">
        <v>54</v>
      </c>
      <c r="E32" s="20"/>
      <c r="F32" s="21">
        <f>F33</f>
        <v>0</v>
      </c>
      <c r="G32" s="21">
        <f>G33</f>
        <v>0</v>
      </c>
      <c r="H32" s="21">
        <f>H33</f>
        <v>0</v>
      </c>
      <c r="I32" s="21">
        <f>I33</f>
        <v>0</v>
      </c>
      <c r="J32" s="21">
        <f>J33</f>
        <v>0</v>
      </c>
    </row>
    <row r="33" spans="4:10" ht="14.25">
      <c r="D33" s="22" t="s">
        <v>55</v>
      </c>
      <c r="E33" s="22" t="s">
        <v>54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3:10" ht="14.25">
      <c r="C34" s="20" t="s">
        <v>56</v>
      </c>
      <c r="D34" s="20" t="s">
        <v>57</v>
      </c>
      <c r="E34" s="20"/>
      <c r="F34" s="21">
        <f>F35+F56+F62</f>
        <v>0</v>
      </c>
      <c r="G34" s="21">
        <f>G35+G56+G62</f>
        <v>0</v>
      </c>
      <c r="H34" s="21">
        <f>H35+H56+H62</f>
        <v>0</v>
      </c>
      <c r="I34" s="21">
        <f>I35+I56+I62</f>
        <v>0</v>
      </c>
      <c r="J34" s="21">
        <f>J35+J56+J62</f>
        <v>0</v>
      </c>
    </row>
    <row r="35" spans="4:10" ht="14.25">
      <c r="D35" s="22" t="s">
        <v>58</v>
      </c>
      <c r="E35" s="22" t="s">
        <v>59</v>
      </c>
      <c r="F35" s="23">
        <f>F36+F37+F38+F39+F40+F41+F42+F43+F44+F45+F46+F47+F48+F49+F50+F51+F52+F53+F54+F55</f>
        <v>0</v>
      </c>
      <c r="G35" s="23">
        <f>G36+G37+G38+G39+G40+G41+G42+G43+G44+G45+G46+G47+G48+G49+G50+G51+G52+G53+G54+G55</f>
        <v>0</v>
      </c>
      <c r="H35" s="23">
        <f>H36+H37+H38+H39+H40+H41+H42+H43+H44+H45+H46+H47+H48+H49+H50+H51+H52+H53+H54+H55</f>
        <v>0</v>
      </c>
      <c r="I35" s="23">
        <f>I36+I37+I38+I39+I40+I41+I42+I43+I44+I45+I46+I47+I48+I49+I50+I51+I52+I53+I54+I55</f>
        <v>0</v>
      </c>
      <c r="J35" s="23">
        <f>J36+J37+J38+J39+J40+J41+J42+J43+J44+J45+J46+J47+J48+J49+J50+J51+J52+J53+J54+J55</f>
        <v>0</v>
      </c>
    </row>
    <row r="36" spans="5:10" ht="14.25">
      <c r="E36" s="22" t="s">
        <v>60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</row>
    <row r="37" spans="5:10" ht="14.25">
      <c r="E37" s="22" t="s">
        <v>61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5:10" ht="14.25">
      <c r="E38" s="22" t="s">
        <v>62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</row>
    <row r="39" spans="5:10" ht="14.25">
      <c r="E39" s="22" t="s">
        <v>63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5:10" ht="14.25">
      <c r="E40" s="22" t="s">
        <v>64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5:10" ht="14.25">
      <c r="E41" s="22" t="s">
        <v>65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5:10" ht="14.25">
      <c r="E42" s="22" t="s">
        <v>66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5:10" ht="14.25">
      <c r="E43" s="22" t="s">
        <v>67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5:10" ht="14.25">
      <c r="E44" s="22" t="s">
        <v>68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5:10" ht="14.25">
      <c r="E45" s="22" t="s">
        <v>69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</row>
    <row r="46" spans="5:10" ht="14.25">
      <c r="E46" s="22" t="s">
        <v>70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5:10" ht="14.25">
      <c r="E47" s="22" t="s">
        <v>71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</row>
    <row r="48" spans="5:10" ht="14.25">
      <c r="E48" s="22" t="s">
        <v>72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5:10" ht="14.25">
      <c r="E49" s="22" t="s">
        <v>73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5:10" ht="14.25">
      <c r="E50" s="22" t="s">
        <v>74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5:10" ht="14.25">
      <c r="E51" s="22" t="s">
        <v>75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5:10" ht="14.25">
      <c r="E52" s="22" t="s">
        <v>76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5:10" ht="14.25">
      <c r="E53" s="22" t="s">
        <v>77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5:10" ht="14.25">
      <c r="E54" s="22" t="s">
        <v>78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5:10" ht="14.25">
      <c r="E55" s="22" t="s">
        <v>79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4:10" ht="14.25">
      <c r="D56" s="22" t="s">
        <v>80</v>
      </c>
      <c r="E56" s="22" t="s">
        <v>27</v>
      </c>
      <c r="F56" s="23">
        <f>F57+F58+F59+F60+F61</f>
        <v>0</v>
      </c>
      <c r="G56" s="23">
        <f>G57+G58+G59+G60+G61</f>
        <v>0</v>
      </c>
      <c r="H56" s="23">
        <f>H57+H58+H59+H60+H61</f>
        <v>0</v>
      </c>
      <c r="I56" s="23">
        <f>I57+I58+I59+I60+I61</f>
        <v>0</v>
      </c>
      <c r="J56" s="23">
        <f>J57+J58+J59+J60+J61</f>
        <v>0</v>
      </c>
    </row>
    <row r="57" spans="5:10" ht="14.25">
      <c r="E57" s="22" t="s">
        <v>81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5:10" ht="14.25">
      <c r="E58" s="22" t="s">
        <v>82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5:10" ht="14.25">
      <c r="E59" s="22" t="s">
        <v>83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5:10" ht="14.25">
      <c r="E60" s="22" t="s">
        <v>84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5:10" ht="14.25">
      <c r="E61" s="22" t="s">
        <v>85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4:10" ht="14.25">
      <c r="D62" s="22" t="s">
        <v>86</v>
      </c>
      <c r="E62" s="22" t="s">
        <v>87</v>
      </c>
      <c r="F62" s="23">
        <f>F63+F64</f>
        <v>0</v>
      </c>
      <c r="G62" s="23">
        <f>G63+G64</f>
        <v>0</v>
      </c>
      <c r="H62" s="23">
        <f>H63+H64</f>
        <v>0</v>
      </c>
      <c r="I62" s="23">
        <f>I63+I64</f>
        <v>0</v>
      </c>
      <c r="J62" s="23">
        <f>J63+J64</f>
        <v>0</v>
      </c>
    </row>
    <row r="63" spans="5:10" ht="14.25">
      <c r="E63" s="22" t="s">
        <v>88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5:10" ht="14.25">
      <c r="E64" s="22" t="s">
        <v>89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3:10" ht="14.25">
      <c r="C65" s="20" t="s">
        <v>90</v>
      </c>
      <c r="D65" s="20" t="s">
        <v>91</v>
      </c>
      <c r="E65" s="20"/>
      <c r="F65" s="21">
        <f>F66+F71+F82</f>
        <v>0</v>
      </c>
      <c r="G65" s="21">
        <f>G66+G71+G82</f>
        <v>0</v>
      </c>
      <c r="H65" s="21">
        <f>H66+H71+H82</f>
        <v>0</v>
      </c>
      <c r="I65" s="21">
        <f>I66+I71+I82</f>
        <v>0</v>
      </c>
      <c r="J65" s="21">
        <f>J66+J71+J82</f>
        <v>0</v>
      </c>
    </row>
    <row r="66" spans="4:10" ht="14.25">
      <c r="D66" s="22" t="s">
        <v>92</v>
      </c>
      <c r="E66" s="22" t="s">
        <v>59</v>
      </c>
      <c r="F66" s="23">
        <f>F67+F68+F69+F70</f>
        <v>0</v>
      </c>
      <c r="G66" s="23">
        <f>G67+G68+G69+G70</f>
        <v>0</v>
      </c>
      <c r="H66" s="23">
        <f>H67+H68+H69+H70</f>
        <v>0</v>
      </c>
      <c r="I66" s="23">
        <f>I67+I68+I69+I70</f>
        <v>0</v>
      </c>
      <c r="J66" s="23">
        <f>J67+J68+J69+J70</f>
        <v>0</v>
      </c>
    </row>
    <row r="67" spans="5:10" ht="14.25">
      <c r="E67" s="22" t="s">
        <v>93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</row>
    <row r="68" spans="5:10" ht="14.25">
      <c r="E68" s="22" t="s">
        <v>94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5:10" ht="14.25">
      <c r="E69" s="22" t="s">
        <v>95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5:10" ht="14.25">
      <c r="E70" s="22" t="s">
        <v>96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4.25">
      <c r="D71" s="22" t="s">
        <v>97</v>
      </c>
      <c r="E71" s="22" t="s">
        <v>98</v>
      </c>
      <c r="F71" s="23">
        <f>F72+F73+F74+F75+F76+F77+F78+F79+F80+F81</f>
        <v>0</v>
      </c>
      <c r="G71" s="23">
        <f>G72+G73+G74+G75+G76+G77+G78+G79+G80+G81</f>
        <v>0</v>
      </c>
      <c r="H71" s="23">
        <f>H72+H73+H74+H75+H76+H77+H78+H79+H80+H81</f>
        <v>0</v>
      </c>
      <c r="I71" s="23">
        <f>I72+I73+I74+I75+I76+I77+I78+I79+I80+I81</f>
        <v>0</v>
      </c>
      <c r="J71" s="23">
        <f>J72+J73+J74+J75+J76+J77+J78+J79+J80+J81</f>
        <v>0</v>
      </c>
    </row>
    <row r="72" spans="5:10" ht="14.25">
      <c r="E72" s="22" t="s">
        <v>99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</row>
    <row r="73" spans="5:10" ht="14.25">
      <c r="E73" s="22" t="s">
        <v>100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5:10" ht="14.25">
      <c r="E74" s="22" t="s">
        <v>101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5:10" ht="14.25">
      <c r="E75" s="22" t="s">
        <v>102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</row>
    <row r="76" spans="5:10" ht="14.25">
      <c r="E76" s="22" t="s">
        <v>103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</row>
    <row r="77" spans="5:10" ht="14.25">
      <c r="E77" s="22" t="s">
        <v>104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5:10" ht="14.25">
      <c r="E78" s="22" t="s">
        <v>105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5:10" ht="14.25">
      <c r="E79" s="22" t="s">
        <v>106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5:10" ht="14.25">
      <c r="E80" s="22" t="s">
        <v>107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5:10" ht="14.25">
      <c r="E81" s="22" t="s">
        <v>108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4:10" ht="14.25">
      <c r="D82" s="22" t="s">
        <v>109</v>
      </c>
      <c r="E82" s="22" t="s">
        <v>110</v>
      </c>
      <c r="F82" s="23">
        <f>F83+F84</f>
        <v>0</v>
      </c>
      <c r="G82" s="23">
        <f>G83+G84</f>
        <v>0</v>
      </c>
      <c r="H82" s="23">
        <f>H83+H84</f>
        <v>0</v>
      </c>
      <c r="I82" s="23">
        <f>I83+I84</f>
        <v>0</v>
      </c>
      <c r="J82" s="23">
        <f>J83+J84</f>
        <v>0</v>
      </c>
    </row>
    <row r="83" spans="5:10" ht="14.25">
      <c r="E83" s="22" t="s">
        <v>111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5:10" ht="14.25">
      <c r="E84" s="22" t="s">
        <v>112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</row>
    <row r="85" spans="3:10" ht="14.25">
      <c r="C85" s="20" t="s">
        <v>113</v>
      </c>
      <c r="D85" s="20" t="s">
        <v>114</v>
      </c>
      <c r="E85" s="20"/>
      <c r="F85" s="21">
        <f>F86+F87+F88</f>
        <v>1364164</v>
      </c>
      <c r="G85" s="21">
        <f>G86+G87+G88</f>
        <v>1364164</v>
      </c>
      <c r="H85" s="21">
        <f>H86+H87+H88</f>
        <v>1246180.43</v>
      </c>
      <c r="I85" s="21">
        <f>I86+I87+I88</f>
        <v>1245692.93</v>
      </c>
      <c r="J85" s="21">
        <f>J86+J87+J88</f>
        <v>1007</v>
      </c>
    </row>
    <row r="86" spans="4:10" ht="14.25">
      <c r="D86" s="22" t="s">
        <v>115</v>
      </c>
      <c r="E86" s="22" t="s">
        <v>116</v>
      </c>
      <c r="F86" s="23">
        <v>1364164</v>
      </c>
      <c r="G86" s="23">
        <v>1364164</v>
      </c>
      <c r="H86" s="23">
        <v>1246180.43</v>
      </c>
      <c r="I86" s="23">
        <v>1245692.93</v>
      </c>
      <c r="J86" s="23">
        <v>1007</v>
      </c>
    </row>
    <row r="87" spans="4:10" ht="14.25">
      <c r="D87" s="22" t="s">
        <v>117</v>
      </c>
      <c r="E87" s="22" t="s">
        <v>118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4:10" ht="14.25">
      <c r="D88" s="22" t="s">
        <v>119</v>
      </c>
      <c r="E88" s="22" t="s">
        <v>120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</row>
    <row r="89" spans="3:10" ht="14.25">
      <c r="C89" s="20" t="s">
        <v>121</v>
      </c>
      <c r="D89" s="20" t="s">
        <v>122</v>
      </c>
      <c r="E89" s="20"/>
      <c r="F89" s="21">
        <f>F90+F91</f>
        <v>0</v>
      </c>
      <c r="G89" s="21">
        <f>G90+G91</f>
        <v>0</v>
      </c>
      <c r="H89" s="21">
        <f>H90+H91</f>
        <v>0</v>
      </c>
      <c r="I89" s="21">
        <f>I90+I91</f>
        <v>0</v>
      </c>
      <c r="J89" s="21">
        <f>J90+J91</f>
        <v>0</v>
      </c>
    </row>
    <row r="90" spans="4:10" ht="14.25">
      <c r="D90" s="22" t="s">
        <v>123</v>
      </c>
      <c r="E90" s="22" t="s">
        <v>124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</row>
    <row r="91" spans="4:10" ht="14.25">
      <c r="D91" s="22" t="s">
        <v>125</v>
      </c>
      <c r="E91" s="22" t="s">
        <v>126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</row>
    <row r="92" spans="3:10" ht="14.25">
      <c r="C92" s="20" t="s">
        <v>127</v>
      </c>
      <c r="D92" s="20" t="s">
        <v>128</v>
      </c>
      <c r="E92" s="20"/>
      <c r="F92" s="21">
        <f>F93</f>
        <v>0</v>
      </c>
      <c r="G92" s="21">
        <f>G93</f>
        <v>0</v>
      </c>
      <c r="H92" s="21">
        <f>H93</f>
        <v>0</v>
      </c>
      <c r="I92" s="21">
        <f>I93</f>
        <v>0</v>
      </c>
      <c r="J92" s="21">
        <f>J93</f>
        <v>0</v>
      </c>
    </row>
    <row r="93" spans="4:10" ht="14.25">
      <c r="D93" s="22" t="s">
        <v>129</v>
      </c>
      <c r="E93" s="22" t="s">
        <v>130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3:10" ht="14.25">
      <c r="C94" s="20" t="s">
        <v>131</v>
      </c>
      <c r="D94" s="20" t="s">
        <v>132</v>
      </c>
      <c r="E94" s="20"/>
      <c r="F94" s="21">
        <f>F95+F96+F97+F98+F99+F100+F101</f>
        <v>8172</v>
      </c>
      <c r="G94" s="21">
        <f>G95+G96+G97+G98+G99+G100+G101</f>
        <v>8172</v>
      </c>
      <c r="H94" s="21">
        <f>H95+H96+H97+H98+H99+H100+H101</f>
        <v>-24.3</v>
      </c>
      <c r="I94" s="21">
        <f>I95+I96+I97+I98+I99+I100+I101</f>
        <v>-204.3</v>
      </c>
      <c r="J94" s="21">
        <f>J95+J96+J97+J98+J99+J100+J101</f>
        <v>0</v>
      </c>
    </row>
    <row r="95" spans="4:10" ht="14.25">
      <c r="D95" s="22" t="s">
        <v>133</v>
      </c>
      <c r="E95" s="22" t="s">
        <v>134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</row>
    <row r="96" spans="4:10" ht="14.25">
      <c r="D96" s="22" t="s">
        <v>135</v>
      </c>
      <c r="E96" s="22" t="s">
        <v>136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</row>
    <row r="97" spans="4:10" ht="14.25">
      <c r="D97" s="22" t="s">
        <v>137</v>
      </c>
      <c r="E97" s="22" t="s">
        <v>138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4:10" ht="14.25">
      <c r="D98" s="22" t="s">
        <v>139</v>
      </c>
      <c r="E98" s="22" t="s">
        <v>140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</row>
    <row r="99" spans="4:10" ht="14.25">
      <c r="D99" s="22" t="s">
        <v>141</v>
      </c>
      <c r="E99" s="22" t="s">
        <v>142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4:10" ht="14.25">
      <c r="D100" s="22" t="s">
        <v>143</v>
      </c>
      <c r="E100" s="22" t="s">
        <v>144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4:10" ht="14.25">
      <c r="D101" s="22" t="s">
        <v>145</v>
      </c>
      <c r="E101" s="22" t="s">
        <v>146</v>
      </c>
      <c r="F101" s="23">
        <v>8172</v>
      </c>
      <c r="G101" s="23">
        <v>8172</v>
      </c>
      <c r="H101" s="23">
        <v>-24.3</v>
      </c>
      <c r="I101" s="23">
        <v>-204.3</v>
      </c>
      <c r="J101" s="23">
        <v>0</v>
      </c>
    </row>
    <row r="102" spans="2:10" ht="14.25">
      <c r="B102" s="18" t="s">
        <v>147</v>
      </c>
      <c r="C102" s="18" t="s">
        <v>148</v>
      </c>
      <c r="D102" s="18"/>
      <c r="E102" s="18"/>
      <c r="F102" s="19">
        <f>F103+F113+F121+F127+F135+F138+F141</f>
        <v>4441842</v>
      </c>
      <c r="G102" s="19">
        <f>G103+G113+G121+G127+G135+G138+G141</f>
        <v>4629842</v>
      </c>
      <c r="H102" s="19">
        <f>H103+H113+H121+H127+H135+H138+H141</f>
        <v>4689250.88</v>
      </c>
      <c r="I102" s="19">
        <f>I103+I113+I121+I127+I135+I138+I141</f>
        <v>3582022</v>
      </c>
      <c r="J102" s="19">
        <f>J103+J113+J121+J127+J135+J138+J141</f>
        <v>1033488</v>
      </c>
    </row>
    <row r="103" spans="3:10" ht="14.25">
      <c r="C103" s="20" t="s">
        <v>149</v>
      </c>
      <c r="D103" s="20" t="s">
        <v>150</v>
      </c>
      <c r="E103" s="20"/>
      <c r="F103" s="21">
        <f>F104+F107+F108+F109+F110+F111+F112</f>
        <v>0</v>
      </c>
      <c r="G103" s="21">
        <f>G104+G107+G108+G109+G110+G111+G112</f>
        <v>0</v>
      </c>
      <c r="H103" s="21">
        <f>H104+H107+H108+H109+H110+H111+H112</f>
        <v>0</v>
      </c>
      <c r="I103" s="21">
        <f>I104+I107+I108+I109+I110+I111+I112</f>
        <v>0</v>
      </c>
      <c r="J103" s="21">
        <f>J104+J107+J108+J109+J110+J111+J112</f>
        <v>0</v>
      </c>
    </row>
    <row r="104" spans="4:10" ht="14.25">
      <c r="D104" s="22" t="s">
        <v>151</v>
      </c>
      <c r="E104" s="22" t="s">
        <v>152</v>
      </c>
      <c r="F104" s="23">
        <f>F105+F106</f>
        <v>0</v>
      </c>
      <c r="G104" s="23">
        <f>G105+G106</f>
        <v>0</v>
      </c>
      <c r="H104" s="23">
        <f>H105+H106</f>
        <v>0</v>
      </c>
      <c r="I104" s="23">
        <f>I105+I106</f>
        <v>0</v>
      </c>
      <c r="J104" s="23">
        <f>J105+J106</f>
        <v>0</v>
      </c>
    </row>
    <row r="105" spans="5:10" ht="14.25">
      <c r="E105" s="22" t="s">
        <v>153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</row>
    <row r="106" spans="5:10" ht="14.25">
      <c r="E106" s="22" t="s">
        <v>154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4:10" ht="14.25">
      <c r="D107" s="22" t="s">
        <v>155</v>
      </c>
      <c r="E107" s="22" t="s">
        <v>156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4:10" ht="14.25">
      <c r="D108" s="22" t="s">
        <v>157</v>
      </c>
      <c r="E108" s="22" t="s">
        <v>158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</row>
    <row r="109" spans="4:10" ht="14.25">
      <c r="D109" s="22" t="s">
        <v>159</v>
      </c>
      <c r="E109" s="22" t="s">
        <v>160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</row>
    <row r="110" spans="4:10" ht="14.25">
      <c r="D110" s="22" t="s">
        <v>161</v>
      </c>
      <c r="E110" s="22" t="s">
        <v>162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</row>
    <row r="111" spans="4:10" ht="14.25">
      <c r="D111" s="22" t="s">
        <v>163</v>
      </c>
      <c r="E111" s="22" t="s">
        <v>164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</row>
    <row r="112" spans="4:10" ht="14.25">
      <c r="D112" s="22" t="s">
        <v>165</v>
      </c>
      <c r="E112" s="22" t="s">
        <v>166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</row>
    <row r="113" spans="3:10" ht="14.25">
      <c r="C113" s="20" t="s">
        <v>167</v>
      </c>
      <c r="D113" s="20" t="s">
        <v>168</v>
      </c>
      <c r="E113" s="20"/>
      <c r="F113" s="21">
        <f>F114+F115+F116+F117+F118+F119+F120</f>
        <v>1122820</v>
      </c>
      <c r="G113" s="21">
        <f>G114+G115+G116+G117+G118+G119+G120</f>
        <v>1122820</v>
      </c>
      <c r="H113" s="21">
        <f>H114+H115+H116+H117+H118+H119+H120</f>
        <v>1107228.88</v>
      </c>
      <c r="I113" s="21">
        <f>I114+I115+I116+I117+I118+I119+I120</f>
        <v>0</v>
      </c>
      <c r="J113" s="21">
        <f>J114+J115+J116+J117+J118+J119+J120</f>
        <v>1033488</v>
      </c>
    </row>
    <row r="114" spans="4:10" ht="14.25">
      <c r="D114" s="22" t="s">
        <v>169</v>
      </c>
      <c r="E114" s="22" t="s">
        <v>170</v>
      </c>
      <c r="F114" s="23">
        <v>1122820</v>
      </c>
      <c r="G114" s="23">
        <v>1122820</v>
      </c>
      <c r="H114" s="23">
        <v>1107228.88</v>
      </c>
      <c r="I114" s="23">
        <v>0</v>
      </c>
      <c r="J114" s="23">
        <v>1033488</v>
      </c>
    </row>
    <row r="115" spans="4:10" ht="14.25">
      <c r="D115" s="22" t="s">
        <v>171</v>
      </c>
      <c r="E115" s="22" t="s">
        <v>156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</row>
    <row r="116" spans="4:10" ht="14.25">
      <c r="D116" s="22" t="s">
        <v>172</v>
      </c>
      <c r="E116" s="22" t="s">
        <v>173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</row>
    <row r="117" spans="4:10" ht="14.25">
      <c r="D117" s="22" t="s">
        <v>174</v>
      </c>
      <c r="E117" s="22" t="s">
        <v>160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</row>
    <row r="118" spans="4:10" ht="14.25">
      <c r="D118" s="22" t="s">
        <v>175</v>
      </c>
      <c r="E118" s="22" t="s">
        <v>176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4:10" ht="14.25">
      <c r="D119" s="22" t="s">
        <v>177</v>
      </c>
      <c r="E119" s="22" t="s">
        <v>178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4:10" ht="14.25">
      <c r="D120" s="22" t="s">
        <v>179</v>
      </c>
      <c r="E120" s="22" t="s">
        <v>166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3:10" ht="14.25">
      <c r="C121" s="20" t="s">
        <v>180</v>
      </c>
      <c r="D121" s="20" t="s">
        <v>181</v>
      </c>
      <c r="E121" s="20"/>
      <c r="F121" s="21">
        <f>F122+F125+F126</f>
        <v>0</v>
      </c>
      <c r="G121" s="21">
        <f>G122+G125+G126</f>
        <v>0</v>
      </c>
      <c r="H121" s="21">
        <f>H122+H125+H126</f>
        <v>0</v>
      </c>
      <c r="I121" s="21">
        <f>I122+I125+I126</f>
        <v>0</v>
      </c>
      <c r="J121" s="21">
        <f>J122+J125+J126</f>
        <v>0</v>
      </c>
    </row>
    <row r="122" spans="4:10" ht="14.25">
      <c r="D122" s="22" t="s">
        <v>182</v>
      </c>
      <c r="E122" s="22" t="s">
        <v>183</v>
      </c>
      <c r="F122" s="23">
        <f>F123+F124</f>
        <v>0</v>
      </c>
      <c r="G122" s="23">
        <f>G123+G124</f>
        <v>0</v>
      </c>
      <c r="H122" s="23">
        <f>H123+H124</f>
        <v>0</v>
      </c>
      <c r="I122" s="23">
        <f>I123+I124</f>
        <v>0</v>
      </c>
      <c r="J122" s="23">
        <f>J123+J124</f>
        <v>0</v>
      </c>
    </row>
    <row r="123" spans="5:10" ht="14.25">
      <c r="E123" s="22" t="s">
        <v>184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5:10" ht="14.25">
      <c r="E124" s="22" t="s">
        <v>185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</row>
    <row r="125" spans="4:10" ht="14.25">
      <c r="D125" s="22" t="s">
        <v>186</v>
      </c>
      <c r="E125" s="22" t="s">
        <v>187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</row>
    <row r="126" spans="4:10" ht="14.25">
      <c r="D126" s="22" t="s">
        <v>188</v>
      </c>
      <c r="E126" s="22" t="s">
        <v>166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</row>
    <row r="127" spans="3:10" ht="14.25">
      <c r="C127" s="20" t="s">
        <v>189</v>
      </c>
      <c r="D127" s="20" t="s">
        <v>190</v>
      </c>
      <c r="E127" s="20"/>
      <c r="F127" s="21">
        <f>F128+F129+F130+F131+F132+F133+F134</f>
        <v>3319022</v>
      </c>
      <c r="G127" s="21">
        <f>G128+G129+G130+G131+G132+G133+G134</f>
        <v>3507022</v>
      </c>
      <c r="H127" s="21">
        <f>H128+H129+H130+H131+H132+H133+H134</f>
        <v>3582022</v>
      </c>
      <c r="I127" s="21">
        <f>I128+I129+I130+I131+I132+I133+I134</f>
        <v>3582022</v>
      </c>
      <c r="J127" s="21">
        <f>J128+J129+J130+J131+J132+J133+J134</f>
        <v>0</v>
      </c>
    </row>
    <row r="128" spans="4:10" ht="14.25">
      <c r="D128" s="22" t="s">
        <v>191</v>
      </c>
      <c r="E128" s="22" t="s">
        <v>192</v>
      </c>
      <c r="F128" s="23">
        <v>3319022</v>
      </c>
      <c r="G128" s="23">
        <v>3507022</v>
      </c>
      <c r="H128" s="23">
        <v>3582022</v>
      </c>
      <c r="I128" s="23">
        <v>3582022</v>
      </c>
      <c r="J128" s="23">
        <v>0</v>
      </c>
    </row>
    <row r="129" spans="4:10" ht="14.25">
      <c r="D129" s="22" t="s">
        <v>193</v>
      </c>
      <c r="E129" s="22" t="s">
        <v>156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4:10" ht="14.25">
      <c r="D130" s="22" t="s">
        <v>194</v>
      </c>
      <c r="E130" s="22" t="s">
        <v>195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4:10" ht="14.25">
      <c r="D131" s="22" t="s">
        <v>196</v>
      </c>
      <c r="E131" s="22" t="s">
        <v>197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</row>
    <row r="132" spans="4:10" ht="14.25">
      <c r="D132" s="22" t="s">
        <v>198</v>
      </c>
      <c r="E132" s="22" t="s">
        <v>199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</row>
    <row r="133" spans="4:10" ht="14.25">
      <c r="D133" s="22" t="s">
        <v>200</v>
      </c>
      <c r="E133" s="22" t="s">
        <v>201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</row>
    <row r="134" spans="4:10" ht="14.25">
      <c r="D134" s="22" t="s">
        <v>202</v>
      </c>
      <c r="E134" s="22" t="s">
        <v>203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</row>
    <row r="135" spans="3:10" ht="14.25">
      <c r="C135" s="20" t="s">
        <v>204</v>
      </c>
      <c r="D135" s="20" t="s">
        <v>205</v>
      </c>
      <c r="E135" s="20"/>
      <c r="F135" s="21">
        <f>F136+F137</f>
        <v>0</v>
      </c>
      <c r="G135" s="21">
        <f>G136+G137</f>
        <v>0</v>
      </c>
      <c r="H135" s="21">
        <f>H136+H137</f>
        <v>0</v>
      </c>
      <c r="I135" s="21">
        <f>I136+I137</f>
        <v>0</v>
      </c>
      <c r="J135" s="21">
        <f>J136+J137</f>
        <v>0</v>
      </c>
    </row>
    <row r="136" spans="4:10" ht="14.25">
      <c r="D136" s="22" t="s">
        <v>206</v>
      </c>
      <c r="E136" s="22" t="s">
        <v>207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4:10" ht="14.25">
      <c r="D137" s="22" t="s">
        <v>208</v>
      </c>
      <c r="E137" s="22" t="s">
        <v>209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</row>
    <row r="138" spans="3:10" ht="14.25">
      <c r="C138" s="20" t="s">
        <v>210</v>
      </c>
      <c r="D138" s="20" t="s">
        <v>211</v>
      </c>
      <c r="E138" s="20"/>
      <c r="F138" s="21">
        <f>F139+F140</f>
        <v>0</v>
      </c>
      <c r="G138" s="21">
        <f>G139+G140</f>
        <v>0</v>
      </c>
      <c r="H138" s="21">
        <f>H139+H140</f>
        <v>0</v>
      </c>
      <c r="I138" s="21">
        <f>I139+I140</f>
        <v>0</v>
      </c>
      <c r="J138" s="21">
        <f>J139+J140</f>
        <v>0</v>
      </c>
    </row>
    <row r="139" spans="4:10" ht="14.25">
      <c r="D139" s="22" t="s">
        <v>212</v>
      </c>
      <c r="E139" s="22" t="s">
        <v>213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</row>
    <row r="140" spans="4:10" ht="14.25">
      <c r="D140" s="22" t="s">
        <v>214</v>
      </c>
      <c r="E140" s="22" t="s">
        <v>215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3:10" ht="14.25">
      <c r="C141" s="20" t="s">
        <v>216</v>
      </c>
      <c r="D141" s="20" t="s">
        <v>217</v>
      </c>
      <c r="E141" s="20"/>
      <c r="F141" s="21">
        <f>F142+F143+F144+F145+F146</f>
        <v>0</v>
      </c>
      <c r="G141" s="21">
        <f>G142+G143+G144+G145+G146</f>
        <v>0</v>
      </c>
      <c r="H141" s="21">
        <f>H142+H143+H144+H145+H146</f>
        <v>0</v>
      </c>
      <c r="I141" s="21">
        <f>I142+I143+I144+I145+I146</f>
        <v>0</v>
      </c>
      <c r="J141" s="21">
        <f>J142+J143+J144+J145+J146</f>
        <v>0</v>
      </c>
    </row>
    <row r="142" spans="4:10" ht="14.25">
      <c r="D142" s="22" t="s">
        <v>218</v>
      </c>
      <c r="E142" s="22" t="s">
        <v>219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</row>
    <row r="143" spans="4:10" ht="14.25">
      <c r="D143" s="22" t="s">
        <v>220</v>
      </c>
      <c r="E143" s="22" t="s">
        <v>221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</row>
    <row r="144" spans="4:10" ht="14.25">
      <c r="D144" s="22" t="s">
        <v>222</v>
      </c>
      <c r="E144" s="22" t="s">
        <v>223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4:10" ht="14.25">
      <c r="D145" s="22" t="s">
        <v>224</v>
      </c>
      <c r="E145" s="22" t="s">
        <v>225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4:10" ht="14.25">
      <c r="D146" s="22" t="s">
        <v>226</v>
      </c>
      <c r="E146" s="22" t="s">
        <v>227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</row>
    <row r="147" spans="2:10" ht="14.25">
      <c r="B147" s="18" t="s">
        <v>228</v>
      </c>
      <c r="C147" s="18" t="s">
        <v>229</v>
      </c>
      <c r="D147" s="18"/>
      <c r="E147" s="18"/>
      <c r="F147" s="19">
        <f>F148+F156+F165+F174+F178+F185+F191+F193</f>
        <v>0</v>
      </c>
      <c r="G147" s="19">
        <f>G148+G156+G165+G174+G178+G185+G191+G193</f>
        <v>0</v>
      </c>
      <c r="H147" s="19">
        <f>H148+H156+H165+H174+H178+H185+H191+H193</f>
        <v>0</v>
      </c>
      <c r="I147" s="19">
        <f>I148+I156+I165+I174+I178+I185+I191+I193</f>
        <v>0</v>
      </c>
      <c r="J147" s="19">
        <f>J148+J156+J165+J174+J178+J185+J191+J193</f>
        <v>0</v>
      </c>
    </row>
    <row r="148" spans="3:10" ht="14.25">
      <c r="C148" s="20" t="s">
        <v>230</v>
      </c>
      <c r="D148" s="20" t="s">
        <v>231</v>
      </c>
      <c r="E148" s="20"/>
      <c r="F148" s="21">
        <f>F149+F150+F151+F152+F153</f>
        <v>0</v>
      </c>
      <c r="G148" s="21">
        <f>G149+G150+G151+G152+G153</f>
        <v>0</v>
      </c>
      <c r="H148" s="21">
        <f>H149+H150+H151+H152+H153</f>
        <v>0</v>
      </c>
      <c r="I148" s="21">
        <f>I149+I150+I151+I152+I153</f>
        <v>0</v>
      </c>
      <c r="J148" s="21">
        <f>J149+J150+J151+J152+J153</f>
        <v>0</v>
      </c>
    </row>
    <row r="149" spans="4:10" ht="14.25">
      <c r="D149" s="22" t="s">
        <v>232</v>
      </c>
      <c r="E149" s="22" t="s">
        <v>233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</row>
    <row r="150" spans="4:10" ht="14.25">
      <c r="D150" s="22" t="s">
        <v>234</v>
      </c>
      <c r="E150" s="22" t="s">
        <v>235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</row>
    <row r="151" spans="4:10" ht="14.25">
      <c r="D151" s="22" t="s">
        <v>236</v>
      </c>
      <c r="E151" s="22" t="s">
        <v>237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</row>
    <row r="152" spans="4:10" ht="14.25">
      <c r="D152" s="22" t="s">
        <v>238</v>
      </c>
      <c r="E152" s="22" t="s">
        <v>239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</row>
    <row r="153" spans="4:10" ht="14.25">
      <c r="D153" s="22" t="s">
        <v>240</v>
      </c>
      <c r="E153" s="22" t="s">
        <v>241</v>
      </c>
      <c r="F153" s="23">
        <f>F154+F155</f>
        <v>0</v>
      </c>
      <c r="G153" s="23">
        <f>G154+G155</f>
        <v>0</v>
      </c>
      <c r="H153" s="23">
        <f>H154+H155</f>
        <v>0</v>
      </c>
      <c r="I153" s="23">
        <f>I154+I155</f>
        <v>0</v>
      </c>
      <c r="J153" s="23">
        <f>J154+J155</f>
        <v>0</v>
      </c>
    </row>
    <row r="154" spans="5:10" ht="14.25">
      <c r="E154" s="22" t="s">
        <v>242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</row>
    <row r="155" spans="5:10" ht="14.25">
      <c r="E155" s="22" t="s">
        <v>243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</row>
    <row r="156" spans="3:10" ht="14.25">
      <c r="C156" s="20" t="s">
        <v>244</v>
      </c>
      <c r="D156" s="20" t="s">
        <v>245</v>
      </c>
      <c r="E156" s="20"/>
      <c r="F156" s="21">
        <f>F157+F158+F159+F160+F161+F164</f>
        <v>0</v>
      </c>
      <c r="G156" s="21">
        <f>G157+G158+G159+G160+G161+G164</f>
        <v>0</v>
      </c>
      <c r="H156" s="21">
        <f>H157+H158+H159+H160+H161+H164</f>
        <v>0</v>
      </c>
      <c r="I156" s="21">
        <f>I157+I158+I159+I160+I161+I164</f>
        <v>0</v>
      </c>
      <c r="J156" s="21">
        <f>J157+J158+J159+J160+J161+J164</f>
        <v>0</v>
      </c>
    </row>
    <row r="157" spans="4:10" ht="14.25">
      <c r="D157" s="22" t="s">
        <v>246</v>
      </c>
      <c r="E157" s="22" t="s">
        <v>247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</row>
    <row r="158" spans="4:10" ht="14.25">
      <c r="D158" s="22" t="s">
        <v>248</v>
      </c>
      <c r="E158" s="22" t="s">
        <v>249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</row>
    <row r="159" spans="4:10" ht="14.25">
      <c r="D159" s="22" t="s">
        <v>250</v>
      </c>
      <c r="E159" s="22" t="s">
        <v>251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</row>
    <row r="160" spans="4:10" ht="14.25">
      <c r="D160" s="22" t="s">
        <v>252</v>
      </c>
      <c r="E160" s="22" t="s">
        <v>253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</row>
    <row r="161" spans="4:10" ht="14.25">
      <c r="D161" s="22" t="s">
        <v>254</v>
      </c>
      <c r="E161" s="22" t="s">
        <v>255</v>
      </c>
      <c r="F161" s="23">
        <f>F162+F163</f>
        <v>0</v>
      </c>
      <c r="G161" s="23">
        <f>G162+G163</f>
        <v>0</v>
      </c>
      <c r="H161" s="23">
        <f>H162+H163</f>
        <v>0</v>
      </c>
      <c r="I161" s="23">
        <f>I162+I163</f>
        <v>0</v>
      </c>
      <c r="J161" s="23">
        <f>J162+J163</f>
        <v>0</v>
      </c>
    </row>
    <row r="162" spans="5:10" ht="14.25">
      <c r="E162" s="22" t="s">
        <v>256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</row>
    <row r="163" spans="5:10" ht="14.25">
      <c r="E163" s="22" t="s">
        <v>257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</row>
    <row r="164" spans="4:10" ht="14.25">
      <c r="D164" s="22" t="s">
        <v>258</v>
      </c>
      <c r="E164" s="22" t="s">
        <v>259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</row>
    <row r="165" spans="3:10" ht="14.25">
      <c r="C165" s="20" t="s">
        <v>260</v>
      </c>
      <c r="D165" s="20" t="s">
        <v>261</v>
      </c>
      <c r="E165" s="20"/>
      <c r="F165" s="21">
        <f>F166+F167+F168+F169+F170+F173</f>
        <v>0</v>
      </c>
      <c r="G165" s="21">
        <f>G166+G167+G168+G169+G170+G173</f>
        <v>0</v>
      </c>
      <c r="H165" s="21">
        <f>H166+H167+H168+H169+H170+H173</f>
        <v>0</v>
      </c>
      <c r="I165" s="21">
        <f>I166+I167+I168+I169+I170+I173</f>
        <v>0</v>
      </c>
      <c r="J165" s="21">
        <f>J166+J167+J168+J169+J170+J173</f>
        <v>0</v>
      </c>
    </row>
    <row r="166" spans="4:10" ht="14.25">
      <c r="D166" s="22" t="s">
        <v>262</v>
      </c>
      <c r="E166" s="22" t="s">
        <v>247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</row>
    <row r="167" spans="4:10" ht="14.25">
      <c r="D167" s="22" t="s">
        <v>263</v>
      </c>
      <c r="E167" s="22" t="s">
        <v>249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</row>
    <row r="168" spans="4:10" ht="14.25">
      <c r="D168" s="22" t="s">
        <v>264</v>
      </c>
      <c r="E168" s="22" t="s">
        <v>251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</row>
    <row r="169" spans="4:10" ht="14.25">
      <c r="D169" s="22" t="s">
        <v>265</v>
      </c>
      <c r="E169" s="22" t="s">
        <v>253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</row>
    <row r="170" spans="4:10" ht="14.25">
      <c r="D170" s="22" t="s">
        <v>266</v>
      </c>
      <c r="E170" s="22" t="s">
        <v>255</v>
      </c>
      <c r="F170" s="23">
        <f>F171+F172</f>
        <v>0</v>
      </c>
      <c r="G170" s="23">
        <f>G171+G172</f>
        <v>0</v>
      </c>
      <c r="H170" s="23">
        <f>H171+H172</f>
        <v>0</v>
      </c>
      <c r="I170" s="23">
        <f>I171+I172</f>
        <v>0</v>
      </c>
      <c r="J170" s="23">
        <f>J171+J172</f>
        <v>0</v>
      </c>
    </row>
    <row r="171" spans="5:10" ht="14.25">
      <c r="E171" s="22" t="s">
        <v>267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</row>
    <row r="172" spans="5:10" ht="14.25">
      <c r="E172" s="22" t="s">
        <v>268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</row>
    <row r="173" spans="4:10" ht="14.25">
      <c r="D173" s="22" t="s">
        <v>269</v>
      </c>
      <c r="E173" s="22" t="s">
        <v>259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</row>
    <row r="174" spans="3:10" ht="14.25">
      <c r="C174" s="20" t="s">
        <v>270</v>
      </c>
      <c r="D174" s="20" t="s">
        <v>271</v>
      </c>
      <c r="E174" s="20"/>
      <c r="F174" s="21">
        <f>F175+F176+F177</f>
        <v>0</v>
      </c>
      <c r="G174" s="21">
        <f>G175+G176+G177</f>
        <v>0</v>
      </c>
      <c r="H174" s="21">
        <f>H175+H176+H177</f>
        <v>0</v>
      </c>
      <c r="I174" s="21">
        <f>I175+I176+I177</f>
        <v>0</v>
      </c>
      <c r="J174" s="21">
        <f>J175+J176+J177</f>
        <v>0</v>
      </c>
    </row>
    <row r="175" spans="4:10" ht="14.25">
      <c r="D175" s="22" t="s">
        <v>272</v>
      </c>
      <c r="E175" s="22" t="s">
        <v>273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</row>
    <row r="176" spans="4:10" ht="14.25">
      <c r="D176" s="22" t="s">
        <v>274</v>
      </c>
      <c r="E176" s="22" t="s">
        <v>275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</row>
    <row r="177" spans="4:10" ht="14.25">
      <c r="D177" s="22" t="s">
        <v>276</v>
      </c>
      <c r="E177" s="22" t="s">
        <v>277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</row>
    <row r="178" spans="3:10" ht="14.25">
      <c r="C178" s="20" t="s">
        <v>278</v>
      </c>
      <c r="D178" s="20" t="s">
        <v>279</v>
      </c>
      <c r="E178" s="20"/>
      <c r="F178" s="21">
        <f>F179+F180+F181+F182+F183+F184</f>
        <v>0</v>
      </c>
      <c r="G178" s="21">
        <f>G179+G180+G181+G182+G183+G184</f>
        <v>0</v>
      </c>
      <c r="H178" s="21">
        <f>H179+H180+H181+H182+H183+H184</f>
        <v>0</v>
      </c>
      <c r="I178" s="21">
        <f>I179+I180+I181+I182+I183+I184</f>
        <v>0</v>
      </c>
      <c r="J178" s="21">
        <f>J179+J180+J181+J182+J183+J184</f>
        <v>0</v>
      </c>
    </row>
    <row r="179" spans="4:10" ht="14.25">
      <c r="D179" s="22" t="s">
        <v>280</v>
      </c>
      <c r="E179" s="22" t="s">
        <v>281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</row>
    <row r="180" spans="4:10" ht="14.25">
      <c r="D180" s="22" t="s">
        <v>282</v>
      </c>
      <c r="E180" s="22" t="s">
        <v>283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</row>
    <row r="181" spans="4:10" ht="14.25">
      <c r="D181" s="22" t="s">
        <v>284</v>
      </c>
      <c r="E181" s="22" t="s">
        <v>285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</row>
    <row r="182" spans="4:10" ht="14.25">
      <c r="D182" s="22" t="s">
        <v>286</v>
      </c>
      <c r="E182" s="22" t="s">
        <v>287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</row>
    <row r="183" spans="4:10" ht="14.25">
      <c r="D183" s="22" t="s">
        <v>288</v>
      </c>
      <c r="E183" s="22" t="s">
        <v>289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</row>
    <row r="184" spans="4:10" ht="14.25">
      <c r="D184" s="22" t="s">
        <v>290</v>
      </c>
      <c r="E184" s="22" t="s">
        <v>227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</row>
    <row r="185" spans="3:10" ht="14.25">
      <c r="C185" s="20" t="s">
        <v>291</v>
      </c>
      <c r="D185" s="20" t="s">
        <v>292</v>
      </c>
      <c r="E185" s="20"/>
      <c r="F185" s="21">
        <f>F186+F187+F188+F189+F190</f>
        <v>0</v>
      </c>
      <c r="G185" s="21">
        <f>G186+G187+G188+G189+G190</f>
        <v>0</v>
      </c>
      <c r="H185" s="21">
        <f>H186+H187+H188+H189+H190</f>
        <v>0</v>
      </c>
      <c r="I185" s="21">
        <f>I186+I187+I188+I189+I190</f>
        <v>0</v>
      </c>
      <c r="J185" s="21">
        <f>J186+J187+J188+J189+J190</f>
        <v>0</v>
      </c>
    </row>
    <row r="186" spans="4:10" ht="14.25">
      <c r="D186" s="22" t="s">
        <v>293</v>
      </c>
      <c r="E186" s="22" t="s">
        <v>294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</row>
    <row r="187" spans="4:10" ht="14.25">
      <c r="D187" s="22" t="s">
        <v>295</v>
      </c>
      <c r="E187" s="22" t="s">
        <v>296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</row>
    <row r="188" spans="4:10" ht="14.25">
      <c r="D188" s="22" t="s">
        <v>297</v>
      </c>
      <c r="E188" s="22" t="s">
        <v>298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</row>
    <row r="189" spans="4:10" ht="14.25">
      <c r="D189" s="22" t="s">
        <v>299</v>
      </c>
      <c r="E189" s="22" t="s">
        <v>300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</row>
    <row r="190" spans="4:10" ht="14.25">
      <c r="D190" s="22" t="s">
        <v>301</v>
      </c>
      <c r="E190" s="22" t="s">
        <v>227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</row>
    <row r="191" spans="3:10" ht="14.25">
      <c r="C191" s="20" t="s">
        <v>302</v>
      </c>
      <c r="D191" s="20" t="s">
        <v>303</v>
      </c>
      <c r="E191" s="20"/>
      <c r="F191" s="21">
        <f>F192</f>
        <v>0</v>
      </c>
      <c r="G191" s="21">
        <f>G192</f>
        <v>0</v>
      </c>
      <c r="H191" s="21">
        <f>H192</f>
        <v>0</v>
      </c>
      <c r="I191" s="21">
        <f>I192</f>
        <v>0</v>
      </c>
      <c r="J191" s="21">
        <f>J192</f>
        <v>0</v>
      </c>
    </row>
    <row r="192" spans="4:10" ht="14.25">
      <c r="D192" s="22" t="s">
        <v>304</v>
      </c>
      <c r="E192" s="22" t="s">
        <v>303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</row>
    <row r="193" spans="3:10" ht="14.25">
      <c r="C193" s="20" t="s">
        <v>305</v>
      </c>
      <c r="D193" s="20" t="s">
        <v>306</v>
      </c>
      <c r="E193" s="20"/>
      <c r="F193" s="21">
        <f>F194</f>
        <v>0</v>
      </c>
      <c r="G193" s="21">
        <f>G194</f>
        <v>0</v>
      </c>
      <c r="H193" s="21">
        <f>H194</f>
        <v>0</v>
      </c>
      <c r="I193" s="21">
        <f>I194</f>
        <v>0</v>
      </c>
      <c r="J193" s="21">
        <f>J194</f>
        <v>0</v>
      </c>
    </row>
    <row r="194" spans="4:10" ht="14.25">
      <c r="D194" s="22" t="s">
        <v>307</v>
      </c>
      <c r="E194" s="22" t="s">
        <v>306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</row>
    <row r="195" spans="5:10" ht="14.25">
      <c r="E195" s="18" t="s">
        <v>308</v>
      </c>
      <c r="F195" s="19">
        <f>F10+F24+F31+F102+F147</f>
        <v>5814178</v>
      </c>
      <c r="G195" s="19">
        <f>G10+G24+G31+G102+G147</f>
        <v>6002178</v>
      </c>
      <c r="H195" s="19">
        <f>H10+H24+H31+H102+H147</f>
        <v>5935407.01</v>
      </c>
      <c r="I195" s="19">
        <f>I10+I24+I31+I102+I147</f>
        <v>4827510.63</v>
      </c>
      <c r="J195" s="19">
        <f>J10+J24+J31+J102+J147</f>
        <v>1034495</v>
      </c>
    </row>
  </sheetData>
  <sheetProtection selectLockedCells="1" selectUnlockedCells="1"/>
  <mergeCells count="14">
    <mergeCell ref="A2:I2"/>
    <mergeCell ref="A3:I3"/>
    <mergeCell ref="A4:E4"/>
    <mergeCell ref="F4:G4"/>
    <mergeCell ref="A5:E5"/>
    <mergeCell ref="A6:E6"/>
    <mergeCell ref="B8:E8"/>
    <mergeCell ref="F8:I8"/>
    <mergeCell ref="A9:E9"/>
    <mergeCell ref="C10:E10"/>
    <mergeCell ref="C24:E24"/>
    <mergeCell ref="C31:E31"/>
    <mergeCell ref="C102:E102"/>
    <mergeCell ref="C147:E14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25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3" width="3.8515625" style="0" customWidth="1"/>
    <col min="4" max="4" width="5.8515625" style="0" customWidth="1"/>
    <col min="5" max="5" width="64.140625" style="0" customWidth="1"/>
    <col min="6" max="8" width="23.00390625" style="0" customWidth="1"/>
    <col min="9" max="9" width="19.57421875" style="0" customWidth="1"/>
    <col min="10" max="10" width="17.140625" style="0" customWidth="1"/>
    <col min="14" max="16384" width="11.57421875" style="0" customWidth="1"/>
  </cols>
  <sheetData>
    <row r="2" spans="1:9" ht="18.7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309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11" t="s">
        <v>8</v>
      </c>
    </row>
    <row r="8" spans="1:10" ht="26.25" customHeight="1">
      <c r="A8" s="12"/>
      <c r="B8" s="13" t="s">
        <v>309</v>
      </c>
      <c r="C8" s="13"/>
      <c r="D8" s="13"/>
      <c r="E8" s="13"/>
      <c r="F8" s="14" t="s">
        <v>9</v>
      </c>
      <c r="G8" s="14"/>
      <c r="H8" s="14"/>
      <c r="I8" s="14"/>
      <c r="J8" s="15" t="s">
        <v>10</v>
      </c>
    </row>
    <row r="9" spans="1:10" ht="37.5">
      <c r="A9" s="16"/>
      <c r="B9" s="16"/>
      <c r="C9" s="16"/>
      <c r="D9" s="16"/>
      <c r="E9" s="16"/>
      <c r="F9" s="17">
        <f>CONCATENATE("Previsiones iniciales Presupuesto ",F5)</f>
        <v>0</v>
      </c>
      <c r="G9" s="17" t="s">
        <v>11</v>
      </c>
      <c r="H9" s="17" t="s">
        <v>12</v>
      </c>
      <c r="I9" s="17" t="s">
        <v>13</v>
      </c>
      <c r="J9" s="17" t="s">
        <v>13</v>
      </c>
    </row>
    <row r="10" spans="2:10" ht="14.25">
      <c r="B10" s="18" t="s">
        <v>310</v>
      </c>
      <c r="C10" s="18" t="s">
        <v>311</v>
      </c>
      <c r="D10" s="18"/>
      <c r="E10" s="18"/>
      <c r="F10" s="19">
        <f>F11+F16+F34</f>
        <v>0</v>
      </c>
      <c r="G10" s="19">
        <f>G11+G16+G34</f>
        <v>0</v>
      </c>
      <c r="H10" s="19">
        <f>H11+H16+H34</f>
        <v>0</v>
      </c>
      <c r="I10" s="19">
        <f>I11+I16+I34</f>
        <v>0</v>
      </c>
      <c r="J10" s="19">
        <f>J11+J16+J34</f>
        <v>0</v>
      </c>
    </row>
    <row r="11" spans="3:10" ht="14.25">
      <c r="C11" s="20" t="s">
        <v>312</v>
      </c>
      <c r="D11" s="20" t="s">
        <v>313</v>
      </c>
      <c r="E11" s="20"/>
      <c r="F11" s="21">
        <f>F12+F13+F14+F15</f>
        <v>0</v>
      </c>
      <c r="G11" s="21">
        <f>G12+G13+G14+G15</f>
        <v>0</v>
      </c>
      <c r="H11" s="21">
        <f>H12+H13+H14+H15</f>
        <v>0</v>
      </c>
      <c r="I11" s="21">
        <f>I12+I13+I14+I15</f>
        <v>0</v>
      </c>
      <c r="J11" s="21">
        <f>J12+J13+J14+J15</f>
        <v>0</v>
      </c>
    </row>
    <row r="12" spans="4:10" ht="14.25">
      <c r="D12" s="22" t="s">
        <v>314</v>
      </c>
      <c r="E12" s="22" t="s">
        <v>315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</row>
    <row r="13" spans="4:10" ht="14.25">
      <c r="D13" s="22" t="s">
        <v>316</v>
      </c>
      <c r="E13" s="22" t="s">
        <v>317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4:10" ht="14.25">
      <c r="D14" s="22" t="s">
        <v>318</v>
      </c>
      <c r="E14" s="22" t="s">
        <v>319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4:10" ht="14.25">
      <c r="D15" s="22" t="s">
        <v>320</v>
      </c>
      <c r="E15" s="22" t="s">
        <v>227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3:10" ht="14.25">
      <c r="C16" s="20" t="s">
        <v>321</v>
      </c>
      <c r="D16" s="20" t="s">
        <v>322</v>
      </c>
      <c r="E16" s="20"/>
      <c r="F16" s="21">
        <f>F17+F20+F25+F26+F30+F31+F32+F33</f>
        <v>0</v>
      </c>
      <c r="G16" s="21">
        <f>G17+G20+G25+G26+G30+G31+G32+G33</f>
        <v>0</v>
      </c>
      <c r="H16" s="21">
        <f>H17+H20+H25+H26+H30+H31+H32+H33</f>
        <v>0</v>
      </c>
      <c r="I16" s="21">
        <f>I17+I20+I25+I26+I30+I31+I32+I33</f>
        <v>0</v>
      </c>
      <c r="J16" s="21">
        <f>J17+J20+J25+J26+J30+J31+J32+J33</f>
        <v>0</v>
      </c>
    </row>
    <row r="17" spans="4:10" ht="14.25">
      <c r="D17" s="22" t="s">
        <v>323</v>
      </c>
      <c r="E17" s="22" t="s">
        <v>324</v>
      </c>
      <c r="F17" s="23">
        <f>F18+F19</f>
        <v>0</v>
      </c>
      <c r="G17" s="23">
        <f>G18+G19</f>
        <v>0</v>
      </c>
      <c r="H17" s="23">
        <f>H18+H19</f>
        <v>0</v>
      </c>
      <c r="I17" s="23">
        <f>I18+I19</f>
        <v>0</v>
      </c>
      <c r="J17" s="23">
        <f>J18+J19</f>
        <v>0</v>
      </c>
    </row>
    <row r="18" spans="5:10" ht="14.25">
      <c r="E18" s="22" t="s">
        <v>325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</row>
    <row r="19" spans="5:10" ht="14.25">
      <c r="E19" s="22" t="s">
        <v>326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</row>
    <row r="20" spans="4:10" ht="14.25">
      <c r="D20" s="22" t="s">
        <v>327</v>
      </c>
      <c r="E20" s="22" t="s">
        <v>328</v>
      </c>
      <c r="F20" s="23">
        <f>F21+F22+F23+F24</f>
        <v>0</v>
      </c>
      <c r="G20" s="23">
        <f>G21+G22+G23+G24</f>
        <v>0</v>
      </c>
      <c r="H20" s="23">
        <f>H21+H22+H23+H24</f>
        <v>0</v>
      </c>
      <c r="I20" s="23">
        <f>I21+I22+I23+I24</f>
        <v>0</v>
      </c>
      <c r="J20" s="23">
        <f>J21+J22+J23+J24</f>
        <v>0</v>
      </c>
    </row>
    <row r="21" spans="5:10" ht="14.25">
      <c r="E21" s="22" t="s">
        <v>329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5:10" ht="14.25">
      <c r="E22" s="22" t="s">
        <v>330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5:10" ht="14.25">
      <c r="E23" s="22" t="s">
        <v>331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5:10" ht="14.25">
      <c r="E24" s="22" t="s">
        <v>332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</row>
    <row r="25" spans="4:10" ht="14.25">
      <c r="D25" s="22" t="s">
        <v>333</v>
      </c>
      <c r="E25" s="22" t="s">
        <v>334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</row>
    <row r="26" spans="4:10" ht="14.25">
      <c r="D26" s="22" t="s">
        <v>335</v>
      </c>
      <c r="E26" s="22" t="s">
        <v>336</v>
      </c>
      <c r="F26" s="23">
        <f>F27+F28+F29</f>
        <v>0</v>
      </c>
      <c r="G26" s="23">
        <f>G27+G28+G29</f>
        <v>0</v>
      </c>
      <c r="H26" s="23">
        <f>H27+H28+H29</f>
        <v>0</v>
      </c>
      <c r="I26" s="23">
        <f>I27+I28+I29</f>
        <v>0</v>
      </c>
      <c r="J26" s="23">
        <f>J27+J28+J29</f>
        <v>0</v>
      </c>
    </row>
    <row r="27" spans="5:10" ht="14.25">
      <c r="E27" s="22" t="s">
        <v>337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5:10" ht="14.25">
      <c r="E28" s="22" t="s">
        <v>338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</row>
    <row r="29" spans="5:10" ht="14.25">
      <c r="E29" s="22" t="s">
        <v>339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4:10" ht="14.25">
      <c r="D30" s="22" t="s">
        <v>340</v>
      </c>
      <c r="E30" s="22" t="s">
        <v>341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4:10" ht="14.25">
      <c r="D31" s="22" t="s">
        <v>342</v>
      </c>
      <c r="E31" s="22" t="s">
        <v>343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</row>
    <row r="32" spans="4:10" ht="14.25">
      <c r="D32" s="22" t="s">
        <v>344</v>
      </c>
      <c r="E32" s="22" t="s">
        <v>345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</row>
    <row r="33" spans="4:10" ht="14.25">
      <c r="D33" s="22" t="s">
        <v>346</v>
      </c>
      <c r="E33" s="22" t="s">
        <v>347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3:10" ht="14.25">
      <c r="C34" s="20" t="s">
        <v>348</v>
      </c>
      <c r="D34" s="20" t="s">
        <v>349</v>
      </c>
      <c r="E34" s="20"/>
      <c r="F34" s="21">
        <f>F35+F36</f>
        <v>0</v>
      </c>
      <c r="G34" s="21">
        <f>G35+G36</f>
        <v>0</v>
      </c>
      <c r="H34" s="21">
        <f>H35+H36</f>
        <v>0</v>
      </c>
      <c r="I34" s="21">
        <f>I35+I36</f>
        <v>0</v>
      </c>
      <c r="J34" s="21">
        <f>J35+J36</f>
        <v>0</v>
      </c>
    </row>
    <row r="35" spans="4:10" ht="14.25">
      <c r="D35" s="22" t="s">
        <v>350</v>
      </c>
      <c r="E35" s="22" t="s">
        <v>351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</row>
    <row r="36" spans="4:10" ht="14.25">
      <c r="D36" s="22" t="s">
        <v>352</v>
      </c>
      <c r="E36" s="22" t="s">
        <v>353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</row>
    <row r="37" spans="4:10" ht="14.25">
      <c r="D37" s="22" t="s">
        <v>354</v>
      </c>
      <c r="E37" s="22" t="s">
        <v>355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2:10" ht="14.25">
      <c r="B38" s="18" t="s">
        <v>356</v>
      </c>
      <c r="C38" s="18" t="s">
        <v>357</v>
      </c>
      <c r="D38" s="18"/>
      <c r="E38" s="18"/>
      <c r="F38" s="19">
        <f>F39+F47+F55+F61+F69+F72+F75</f>
        <v>140943</v>
      </c>
      <c r="G38" s="19">
        <f>G39+G47+G55+G61+G69+G72+G75</f>
        <v>182607.14</v>
      </c>
      <c r="H38" s="19">
        <f>H39+H47+H55+H61+H69+H72+H75</f>
        <v>44633.17</v>
      </c>
      <c r="I38" s="19">
        <f>I39+I47+I55+I61+I69+I72+I75</f>
        <v>44633.17</v>
      </c>
      <c r="J38" s="19">
        <f>J39+J47+J55+J61+J69+J72+J75</f>
        <v>0</v>
      </c>
    </row>
    <row r="39" spans="3:10" ht="14.25">
      <c r="C39" s="20" t="s">
        <v>358</v>
      </c>
      <c r="D39" s="20" t="s">
        <v>150</v>
      </c>
      <c r="E39" s="20"/>
      <c r="F39" s="21">
        <f>F40+F41+F42+F43+F44+F45+F46</f>
        <v>0</v>
      </c>
      <c r="G39" s="21">
        <f>G40+G41+G42+G43+G44+G45+G46</f>
        <v>0</v>
      </c>
      <c r="H39" s="21">
        <f>H40+H41+H42+H43+H44+H45+H46</f>
        <v>0</v>
      </c>
      <c r="I39" s="21">
        <f>I40+I41+I42+I43+I44+I45+I46</f>
        <v>0</v>
      </c>
      <c r="J39" s="21">
        <f>J40+J41+J42+J43+J44+J45+J46</f>
        <v>0</v>
      </c>
    </row>
    <row r="40" spans="4:10" ht="14.25">
      <c r="D40" s="22" t="s">
        <v>359</v>
      </c>
      <c r="E40" s="22" t="s">
        <v>360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4:10" ht="14.25">
      <c r="D41" s="22" t="s">
        <v>361</v>
      </c>
      <c r="E41" s="22" t="s">
        <v>156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4:10" ht="14.25">
      <c r="D42" s="22" t="s">
        <v>362</v>
      </c>
      <c r="E42" s="22" t="s">
        <v>158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4:10" ht="14.25">
      <c r="D43" s="22" t="s">
        <v>363</v>
      </c>
      <c r="E43" s="22" t="s">
        <v>160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4:10" ht="14.25">
      <c r="D44" s="22" t="s">
        <v>364</v>
      </c>
      <c r="E44" s="22" t="s">
        <v>162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4:10" ht="14.25">
      <c r="D45" s="22" t="s">
        <v>365</v>
      </c>
      <c r="E45" s="22" t="s">
        <v>164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</row>
    <row r="46" spans="4:10" ht="14.25">
      <c r="D46" s="22" t="s">
        <v>366</v>
      </c>
      <c r="E46" s="22" t="s">
        <v>166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3:10" ht="14.25">
      <c r="C47" s="20" t="s">
        <v>367</v>
      </c>
      <c r="D47" s="20" t="s">
        <v>168</v>
      </c>
      <c r="E47" s="20"/>
      <c r="F47" s="21">
        <f>F48+F49+F50+F51+F52+F53+F54</f>
        <v>0</v>
      </c>
      <c r="G47" s="21">
        <f>G48+G49+G50+G51+G52+G53+G54</f>
        <v>0</v>
      </c>
      <c r="H47" s="21">
        <f>H48+H49+H50+H51+H52+H53+H54</f>
        <v>0</v>
      </c>
      <c r="I47" s="21">
        <f>I48+I49+I50+I51+I52+I53+I54</f>
        <v>0</v>
      </c>
      <c r="J47" s="21">
        <f>J48+J49+J50+J51+J52+J53+J54</f>
        <v>0</v>
      </c>
    </row>
    <row r="48" spans="4:10" ht="14.25">
      <c r="D48" s="22" t="s">
        <v>368</v>
      </c>
      <c r="E48" s="22" t="s">
        <v>170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4:10" ht="14.25">
      <c r="D49" s="22" t="s">
        <v>369</v>
      </c>
      <c r="E49" s="22" t="s">
        <v>156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4:10" ht="14.25">
      <c r="D50" s="22" t="s">
        <v>370</v>
      </c>
      <c r="E50" s="22" t="s">
        <v>173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4:10" ht="14.25">
      <c r="D51" s="22" t="s">
        <v>371</v>
      </c>
      <c r="E51" s="22" t="s">
        <v>160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4:10" ht="14.25">
      <c r="D52" s="22" t="s">
        <v>372</v>
      </c>
      <c r="E52" s="22" t="s">
        <v>176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4:10" ht="14.25">
      <c r="D53" s="22" t="s">
        <v>373</v>
      </c>
      <c r="E53" s="22" t="s">
        <v>178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4:10" ht="14.25">
      <c r="D54" s="22" t="s">
        <v>374</v>
      </c>
      <c r="E54" s="22" t="s">
        <v>166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3:10" ht="14.25">
      <c r="C55" s="20" t="s">
        <v>375</v>
      </c>
      <c r="D55" s="20" t="s">
        <v>181</v>
      </c>
      <c r="E55" s="20"/>
      <c r="F55" s="21">
        <f>F56+F59+F60</f>
        <v>0</v>
      </c>
      <c r="G55" s="21">
        <f>G56+G59+G60</f>
        <v>0</v>
      </c>
      <c r="H55" s="21">
        <f>H56+H59+H60</f>
        <v>0</v>
      </c>
      <c r="I55" s="21">
        <f>I56+I59+I60</f>
        <v>0</v>
      </c>
      <c r="J55" s="21">
        <f>J56+J59+J60</f>
        <v>0</v>
      </c>
    </row>
    <row r="56" spans="4:10" ht="14.25">
      <c r="D56" s="22" t="s">
        <v>376</v>
      </c>
      <c r="E56" s="22" t="s">
        <v>377</v>
      </c>
      <c r="F56" s="23">
        <f>F57+F58</f>
        <v>0</v>
      </c>
      <c r="G56" s="23">
        <f>G57+G58</f>
        <v>0</v>
      </c>
      <c r="H56" s="23">
        <f>H57+H58</f>
        <v>0</v>
      </c>
      <c r="I56" s="23">
        <f>I57+I58</f>
        <v>0</v>
      </c>
      <c r="J56" s="23">
        <f>J57+J58</f>
        <v>0</v>
      </c>
    </row>
    <row r="57" spans="5:10" ht="14.25">
      <c r="E57" s="22" t="s">
        <v>378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5:10" ht="14.25">
      <c r="E58" s="22" t="s">
        <v>379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4:10" ht="14.25">
      <c r="D59" s="22" t="s">
        <v>380</v>
      </c>
      <c r="E59" s="22" t="s">
        <v>187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4:10" ht="14.25">
      <c r="D60" s="22" t="s">
        <v>381</v>
      </c>
      <c r="E60" s="22" t="s">
        <v>166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3:10" ht="14.25">
      <c r="C61" s="20" t="s">
        <v>382</v>
      </c>
      <c r="D61" s="20" t="s">
        <v>190</v>
      </c>
      <c r="E61" s="20"/>
      <c r="F61" s="21">
        <f>F62+F63+F64+F65+F66+F67+F68</f>
        <v>140943</v>
      </c>
      <c r="G61" s="21">
        <f>G62+G63+G64+G65+G66+G67+G68</f>
        <v>182607.14</v>
      </c>
      <c r="H61" s="21">
        <f>H62+H63+H64+H65+H66+H67+H68</f>
        <v>44633.17</v>
      </c>
      <c r="I61" s="21">
        <f>I62+I63+I64+I65+I66+I67+I68</f>
        <v>44633.17</v>
      </c>
      <c r="J61" s="21">
        <f>J62+J63+J64+J65+J66+J67+J68</f>
        <v>0</v>
      </c>
    </row>
    <row r="62" spans="4:10" ht="14.25">
      <c r="D62" s="22" t="s">
        <v>383</v>
      </c>
      <c r="E62" s="22" t="s">
        <v>192</v>
      </c>
      <c r="F62" s="23">
        <v>140943</v>
      </c>
      <c r="G62" s="23">
        <v>182607.14</v>
      </c>
      <c r="H62" s="23">
        <v>44633.17</v>
      </c>
      <c r="I62" s="23">
        <v>44633.17</v>
      </c>
      <c r="J62" s="23">
        <v>0</v>
      </c>
    </row>
    <row r="63" spans="4:10" ht="14.25">
      <c r="D63" s="22" t="s">
        <v>384</v>
      </c>
      <c r="E63" s="22" t="s">
        <v>156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4:10" ht="14.25">
      <c r="D64" s="22" t="s">
        <v>385</v>
      </c>
      <c r="E64" s="22" t="s">
        <v>195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4:10" ht="14.25">
      <c r="D65" s="22" t="s">
        <v>386</v>
      </c>
      <c r="E65" s="22" t="s">
        <v>197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</row>
    <row r="66" spans="4:10" ht="14.25">
      <c r="D66" s="22" t="s">
        <v>387</v>
      </c>
      <c r="E66" s="22" t="s">
        <v>199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4:10" ht="14.25">
      <c r="D67" s="22" t="s">
        <v>388</v>
      </c>
      <c r="E67" s="22" t="s">
        <v>201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</row>
    <row r="68" spans="4:10" ht="14.25">
      <c r="D68" s="22" t="s">
        <v>389</v>
      </c>
      <c r="E68" s="22" t="s">
        <v>203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3:10" ht="14.25">
      <c r="C69" s="20" t="s">
        <v>390</v>
      </c>
      <c r="D69" s="20" t="s">
        <v>205</v>
      </c>
      <c r="E69" s="20"/>
      <c r="F69" s="21">
        <f>F70+F71</f>
        <v>0</v>
      </c>
      <c r="G69" s="21">
        <f>G70+G71</f>
        <v>0</v>
      </c>
      <c r="H69" s="21">
        <f>H70+H71</f>
        <v>0</v>
      </c>
      <c r="I69" s="21">
        <f>I70+I71</f>
        <v>0</v>
      </c>
      <c r="J69" s="21">
        <f>J70+J71</f>
        <v>0</v>
      </c>
    </row>
    <row r="70" spans="4:10" ht="14.25">
      <c r="D70" s="22" t="s">
        <v>391</v>
      </c>
      <c r="E70" s="22" t="s">
        <v>207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4.25">
      <c r="D71" s="22" t="s">
        <v>392</v>
      </c>
      <c r="E71" s="22" t="s">
        <v>209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</row>
    <row r="72" spans="3:10" ht="14.25">
      <c r="C72" s="20" t="s">
        <v>393</v>
      </c>
      <c r="D72" s="20" t="s">
        <v>211</v>
      </c>
      <c r="E72" s="20"/>
      <c r="F72" s="21">
        <f>F73+F74</f>
        <v>0</v>
      </c>
      <c r="G72" s="21">
        <f>G73+G74</f>
        <v>0</v>
      </c>
      <c r="H72" s="21">
        <f>H73+H74</f>
        <v>0</v>
      </c>
      <c r="I72" s="21">
        <f>I73+I74</f>
        <v>0</v>
      </c>
      <c r="J72" s="21">
        <f>J73+J74</f>
        <v>0</v>
      </c>
    </row>
    <row r="73" spans="4:10" ht="14.25">
      <c r="D73" s="22" t="s">
        <v>394</v>
      </c>
      <c r="E73" s="22" t="s">
        <v>213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4:10" ht="14.25">
      <c r="D74" s="22" t="s">
        <v>395</v>
      </c>
      <c r="E74" s="22" t="s">
        <v>215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3:10" ht="14.25">
      <c r="C75" s="20" t="s">
        <v>396</v>
      </c>
      <c r="D75" s="20" t="s">
        <v>217</v>
      </c>
      <c r="E75" s="20"/>
      <c r="F75" s="21">
        <f>F76+F77+F78+F79+F80</f>
        <v>0</v>
      </c>
      <c r="G75" s="21">
        <f>G76+G77+G78+G79+G80</f>
        <v>0</v>
      </c>
      <c r="H75" s="21">
        <f>H76+H77+H78+H79+H80</f>
        <v>0</v>
      </c>
      <c r="I75" s="21">
        <f>I76+I77+I78+I79+I80</f>
        <v>0</v>
      </c>
      <c r="J75" s="21">
        <f>J76+J77+J78+J79+J80</f>
        <v>0</v>
      </c>
    </row>
    <row r="76" spans="4:10" ht="14.25">
      <c r="D76" s="22" t="s">
        <v>397</v>
      </c>
      <c r="E76" s="22" t="s">
        <v>219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</row>
    <row r="77" spans="4:10" ht="14.25">
      <c r="D77" s="22" t="s">
        <v>398</v>
      </c>
      <c r="E77" s="22" t="s">
        <v>221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4:10" ht="14.25">
      <c r="D78" s="22" t="s">
        <v>399</v>
      </c>
      <c r="E78" s="22" t="s">
        <v>223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4:10" ht="14.25">
      <c r="D79" s="22" t="s">
        <v>400</v>
      </c>
      <c r="E79" s="22" t="s">
        <v>225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4:10" ht="14.25">
      <c r="D80" s="22" t="s">
        <v>401</v>
      </c>
      <c r="E80" s="22" t="s">
        <v>227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2:10" ht="14.25">
      <c r="B81" s="18" t="s">
        <v>402</v>
      </c>
      <c r="C81" s="18" t="s">
        <v>403</v>
      </c>
      <c r="D81" s="18"/>
      <c r="E81" s="18"/>
      <c r="F81" s="19">
        <f>F82+F85+F88+F93+F98+F101+F108+F112</f>
        <v>0</v>
      </c>
      <c r="G81" s="19">
        <f>G82+G85+G88+G93+G98+G101+G108+G112</f>
        <v>81049.54</v>
      </c>
      <c r="H81" s="19">
        <f>H82+H85+H88+H93+H98+H101+H108+H112</f>
        <v>0</v>
      </c>
      <c r="I81" s="19">
        <f>I82+I85+I88+I93+I98+I101+I108+I112</f>
        <v>0</v>
      </c>
      <c r="J81" s="19">
        <f>J82+J85+J88+J93+J98+J101+J108+J112</f>
        <v>0</v>
      </c>
    </row>
    <row r="82" spans="3:10" ht="14.25">
      <c r="C82" s="20" t="s">
        <v>404</v>
      </c>
      <c r="D82" s="20" t="s">
        <v>405</v>
      </c>
      <c r="E82" s="20"/>
      <c r="F82" s="21">
        <f>F83+F84</f>
        <v>0</v>
      </c>
      <c r="G82" s="21">
        <f>G83+G84</f>
        <v>0</v>
      </c>
      <c r="H82" s="21">
        <f>H83+H84</f>
        <v>0</v>
      </c>
      <c r="I82" s="21">
        <f>I83+I84</f>
        <v>0</v>
      </c>
      <c r="J82" s="21">
        <f>J83+J84</f>
        <v>0</v>
      </c>
    </row>
    <row r="83" spans="4:10" ht="14.25">
      <c r="D83" s="22" t="s">
        <v>406</v>
      </c>
      <c r="E83" s="22" t="s">
        <v>407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4:10" ht="14.25">
      <c r="D84" s="22" t="s">
        <v>408</v>
      </c>
      <c r="E84" s="22" t="s">
        <v>409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</row>
    <row r="85" spans="3:10" ht="14.25">
      <c r="C85" s="20" t="s">
        <v>410</v>
      </c>
      <c r="D85" s="20" t="s">
        <v>411</v>
      </c>
      <c r="E85" s="20"/>
      <c r="F85" s="21">
        <f>F86+F87</f>
        <v>0</v>
      </c>
      <c r="G85" s="21">
        <f>G86+G87</f>
        <v>0</v>
      </c>
      <c r="H85" s="21">
        <f>H86+H87</f>
        <v>0</v>
      </c>
      <c r="I85" s="21">
        <f>I86+I87</f>
        <v>0</v>
      </c>
      <c r="J85" s="21">
        <f>J86+J87</f>
        <v>0</v>
      </c>
    </row>
    <row r="86" spans="4:10" ht="14.25">
      <c r="D86" s="22" t="s">
        <v>412</v>
      </c>
      <c r="E86" s="22" t="s">
        <v>407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</row>
    <row r="87" spans="4:10" ht="14.25">
      <c r="D87" s="22" t="s">
        <v>413</v>
      </c>
      <c r="E87" s="22" t="s">
        <v>409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3:10" ht="14.25">
      <c r="C88" s="20" t="s">
        <v>414</v>
      </c>
      <c r="D88" s="20" t="s">
        <v>415</v>
      </c>
      <c r="E88" s="20"/>
      <c r="F88" s="21">
        <f>F89+F90</f>
        <v>0</v>
      </c>
      <c r="G88" s="21">
        <f>G89+G90</f>
        <v>0</v>
      </c>
      <c r="H88" s="21">
        <f>H89+H90</f>
        <v>0</v>
      </c>
      <c r="I88" s="21">
        <f>I89+I90</f>
        <v>0</v>
      </c>
      <c r="J88" s="21">
        <f>J89+J90</f>
        <v>0</v>
      </c>
    </row>
    <row r="89" spans="4:10" ht="14.25">
      <c r="D89" s="22" t="s">
        <v>416</v>
      </c>
      <c r="E89" s="22" t="s">
        <v>407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</row>
    <row r="90" spans="4:10" ht="14.25">
      <c r="D90" s="22" t="s">
        <v>417</v>
      </c>
      <c r="E90" s="22" t="s">
        <v>409</v>
      </c>
      <c r="F90" s="23">
        <f>F91+F92</f>
        <v>0</v>
      </c>
      <c r="G90" s="23">
        <f>G91+G92</f>
        <v>0</v>
      </c>
      <c r="H90" s="23">
        <f>H91+H92</f>
        <v>0</v>
      </c>
      <c r="I90" s="23">
        <f>I91+I92</f>
        <v>0</v>
      </c>
      <c r="J90" s="23">
        <f>J91+J92</f>
        <v>0</v>
      </c>
    </row>
    <row r="91" spans="5:10" ht="14.25">
      <c r="E91" s="22" t="s">
        <v>418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</row>
    <row r="92" spans="5:10" ht="14.25">
      <c r="E92" s="22" t="s">
        <v>419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3:10" ht="14.25">
      <c r="C93" s="20" t="s">
        <v>420</v>
      </c>
      <c r="D93" s="20" t="s">
        <v>421</v>
      </c>
      <c r="E93" s="20"/>
      <c r="F93" s="21">
        <f>F94+F95</f>
        <v>0</v>
      </c>
      <c r="G93" s="21">
        <f>G94+G95</f>
        <v>0</v>
      </c>
      <c r="H93" s="21">
        <f>H94+H95</f>
        <v>0</v>
      </c>
      <c r="I93" s="21">
        <f>I94+I95</f>
        <v>0</v>
      </c>
      <c r="J93" s="21">
        <f>J94+J95</f>
        <v>0</v>
      </c>
    </row>
    <row r="94" spans="4:10" ht="14.25">
      <c r="D94" s="22" t="s">
        <v>422</v>
      </c>
      <c r="E94" s="22" t="s">
        <v>407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</row>
    <row r="95" spans="4:10" ht="14.25">
      <c r="D95" s="22" t="s">
        <v>423</v>
      </c>
      <c r="E95" s="22" t="s">
        <v>409</v>
      </c>
      <c r="F95" s="23">
        <f>F96+F97</f>
        <v>0</v>
      </c>
      <c r="G95" s="23">
        <f>G96+G97</f>
        <v>0</v>
      </c>
      <c r="H95" s="23">
        <f>H96+H97</f>
        <v>0</v>
      </c>
      <c r="I95" s="23">
        <f>I96+I97</f>
        <v>0</v>
      </c>
      <c r="J95" s="23">
        <f>J96+J97</f>
        <v>0</v>
      </c>
    </row>
    <row r="96" spans="5:10" ht="14.25">
      <c r="E96" s="22" t="s">
        <v>424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</row>
    <row r="97" spans="5:10" ht="14.25">
      <c r="E97" s="22" t="s">
        <v>425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3:10" ht="14.25">
      <c r="C98" s="20" t="s">
        <v>426</v>
      </c>
      <c r="D98" s="20" t="s">
        <v>427</v>
      </c>
      <c r="E98" s="20"/>
      <c r="F98" s="21">
        <f>F99+F100</f>
        <v>0</v>
      </c>
      <c r="G98" s="21">
        <f>G99+G100</f>
        <v>0</v>
      </c>
      <c r="H98" s="21">
        <f>H99+H100</f>
        <v>0</v>
      </c>
      <c r="I98" s="21">
        <f>I99+I100</f>
        <v>0</v>
      </c>
      <c r="J98" s="21">
        <f>J99+J100</f>
        <v>0</v>
      </c>
    </row>
    <row r="99" spans="4:10" ht="14.25">
      <c r="D99" s="22" t="s">
        <v>428</v>
      </c>
      <c r="E99" s="22" t="s">
        <v>407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4:10" ht="14.25">
      <c r="D100" s="22" t="s">
        <v>429</v>
      </c>
      <c r="E100" s="22" t="s">
        <v>409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3:10" ht="14.25">
      <c r="C101" s="20" t="s">
        <v>430</v>
      </c>
      <c r="D101" s="20" t="s">
        <v>431</v>
      </c>
      <c r="E101" s="20"/>
      <c r="F101" s="21">
        <f>F102+F105</f>
        <v>0</v>
      </c>
      <c r="G101" s="21">
        <f>G102+G105</f>
        <v>0</v>
      </c>
      <c r="H101" s="21">
        <f>H102+H105</f>
        <v>0</v>
      </c>
      <c r="I101" s="21">
        <f>I102+I105</f>
        <v>0</v>
      </c>
      <c r="J101" s="21">
        <f>J102+J105</f>
        <v>0</v>
      </c>
    </row>
    <row r="102" spans="4:10" ht="14.25">
      <c r="D102" s="22" t="s">
        <v>432</v>
      </c>
      <c r="E102" s="22" t="s">
        <v>433</v>
      </c>
      <c r="F102" s="23">
        <f>F103+F104</f>
        <v>0</v>
      </c>
      <c r="G102" s="23">
        <f>G103+G104</f>
        <v>0</v>
      </c>
      <c r="H102" s="23">
        <f>H103+H104</f>
        <v>0</v>
      </c>
      <c r="I102" s="23">
        <f>I103+I104</f>
        <v>0</v>
      </c>
      <c r="J102" s="23">
        <f>J103+J104</f>
        <v>0</v>
      </c>
    </row>
    <row r="103" spans="5:10" ht="14.25">
      <c r="E103" s="22" t="s">
        <v>434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</row>
    <row r="104" spans="5:10" ht="14.25">
      <c r="E104" s="22" t="s">
        <v>435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</row>
    <row r="105" spans="4:10" ht="14.25">
      <c r="D105" s="22" t="s">
        <v>436</v>
      </c>
      <c r="E105" s="22" t="s">
        <v>437</v>
      </c>
      <c r="F105" s="23">
        <f>F106+F107</f>
        <v>0</v>
      </c>
      <c r="G105" s="23">
        <f>G106+G107</f>
        <v>0</v>
      </c>
      <c r="H105" s="23">
        <f>H106+H107</f>
        <v>0</v>
      </c>
      <c r="I105" s="23">
        <f>I106+I107</f>
        <v>0</v>
      </c>
      <c r="J105" s="23">
        <f>J106+J107</f>
        <v>0</v>
      </c>
    </row>
    <row r="106" spans="5:10" ht="14.25">
      <c r="E106" s="22" t="s">
        <v>438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5:10" ht="14.25">
      <c r="E107" s="22" t="s">
        <v>439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3:10" ht="14.25">
      <c r="C108" s="20" t="s">
        <v>440</v>
      </c>
      <c r="D108" s="20" t="s">
        <v>441</v>
      </c>
      <c r="E108" s="20"/>
      <c r="F108" s="21">
        <f>F109</f>
        <v>0</v>
      </c>
      <c r="G108" s="21">
        <f>G109</f>
        <v>81049.54</v>
      </c>
      <c r="H108" s="21">
        <f>H109</f>
        <v>0</v>
      </c>
      <c r="I108" s="21">
        <f>I109</f>
        <v>0</v>
      </c>
      <c r="J108" s="21">
        <f>J109</f>
        <v>0</v>
      </c>
    </row>
    <row r="109" spans="4:10" ht="14.25">
      <c r="D109" s="22" t="s">
        <v>442</v>
      </c>
      <c r="E109" s="22" t="s">
        <v>441</v>
      </c>
      <c r="F109" s="23">
        <f>F110+F111</f>
        <v>0</v>
      </c>
      <c r="G109" s="23">
        <f>G110+G111</f>
        <v>81049.54</v>
      </c>
      <c r="H109" s="23">
        <f>H110+H111</f>
        <v>0</v>
      </c>
      <c r="I109" s="23">
        <f>I110+I111</f>
        <v>0</v>
      </c>
      <c r="J109" s="23">
        <f>J110+J111</f>
        <v>0</v>
      </c>
    </row>
    <row r="110" spans="5:10" ht="14.25">
      <c r="E110" s="22" t="s">
        <v>443</v>
      </c>
      <c r="F110" s="23">
        <v>0</v>
      </c>
      <c r="G110" s="23">
        <v>81049.54</v>
      </c>
      <c r="H110" s="23">
        <v>0</v>
      </c>
      <c r="I110" s="23">
        <v>0</v>
      </c>
      <c r="J110" s="23">
        <v>0</v>
      </c>
    </row>
    <row r="111" spans="5:10" ht="14.25">
      <c r="E111" s="22" t="s">
        <v>444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</row>
    <row r="112" spans="3:10" ht="14.25">
      <c r="C112" s="20" t="s">
        <v>445</v>
      </c>
      <c r="D112" s="20" t="s">
        <v>446</v>
      </c>
      <c r="E112" s="20"/>
      <c r="F112" s="21">
        <f>F113</f>
        <v>0</v>
      </c>
      <c r="G112" s="21">
        <f>G113</f>
        <v>0</v>
      </c>
      <c r="H112" s="21">
        <f>H113</f>
        <v>0</v>
      </c>
      <c r="I112" s="21">
        <f>I113</f>
        <v>0</v>
      </c>
      <c r="J112" s="21">
        <f>J113</f>
        <v>0</v>
      </c>
    </row>
    <row r="113" spans="4:10" ht="14.25">
      <c r="D113" s="22" t="s">
        <v>447</v>
      </c>
      <c r="E113" s="22" t="s">
        <v>446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</row>
    <row r="114" spans="2:10" ht="14.25">
      <c r="B114" s="18" t="s">
        <v>448</v>
      </c>
      <c r="C114" s="18" t="s">
        <v>449</v>
      </c>
      <c r="D114" s="18"/>
      <c r="E114" s="18"/>
      <c r="F114" s="19">
        <f>F115+F117+F119+F122</f>
        <v>0</v>
      </c>
      <c r="G114" s="19">
        <f>G115+G117+G119+G122</f>
        <v>0</v>
      </c>
      <c r="H114" s="19">
        <f>H115+H117+H119+H122</f>
        <v>0</v>
      </c>
      <c r="I114" s="19">
        <f>I115+I117+I119+I122</f>
        <v>0</v>
      </c>
      <c r="J114" s="19">
        <f>J115+J117+J119+J122</f>
        <v>0</v>
      </c>
    </row>
    <row r="115" spans="3:10" ht="14.25">
      <c r="C115" s="20" t="s">
        <v>450</v>
      </c>
      <c r="D115" s="20" t="s">
        <v>451</v>
      </c>
      <c r="E115" s="20"/>
      <c r="F115" s="21">
        <f>F116</f>
        <v>0</v>
      </c>
      <c r="G115" s="21">
        <f>G116</f>
        <v>0</v>
      </c>
      <c r="H115" s="21">
        <f>H116</f>
        <v>0</v>
      </c>
      <c r="I115" s="21">
        <f>I116</f>
        <v>0</v>
      </c>
      <c r="J115" s="21">
        <f>J116</f>
        <v>0</v>
      </c>
    </row>
    <row r="116" spans="4:10" ht="14.25">
      <c r="D116" s="22" t="s">
        <v>452</v>
      </c>
      <c r="E116" s="22" t="s">
        <v>453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</row>
    <row r="117" spans="3:10" ht="14.25">
      <c r="C117" s="20" t="s">
        <v>454</v>
      </c>
      <c r="D117" s="20" t="s">
        <v>455</v>
      </c>
      <c r="E117" s="20"/>
      <c r="F117" s="21">
        <f>F118</f>
        <v>0</v>
      </c>
      <c r="G117" s="21">
        <f>G118</f>
        <v>0</v>
      </c>
      <c r="H117" s="21">
        <f>H118</f>
        <v>0</v>
      </c>
      <c r="I117" s="21">
        <f>I118</f>
        <v>0</v>
      </c>
      <c r="J117" s="21">
        <f>J118</f>
        <v>0</v>
      </c>
    </row>
    <row r="118" spans="4:10" ht="14.25">
      <c r="D118" s="22" t="s">
        <v>456</v>
      </c>
      <c r="E118" s="22" t="s">
        <v>457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3:10" ht="14.25">
      <c r="C119" s="20" t="s">
        <v>458</v>
      </c>
      <c r="D119" s="20" t="s">
        <v>459</v>
      </c>
      <c r="E119" s="20"/>
      <c r="F119" s="21">
        <f>F120+F121</f>
        <v>0</v>
      </c>
      <c r="G119" s="21">
        <f>G120+G121</f>
        <v>0</v>
      </c>
      <c r="H119" s="21">
        <f>H120+H121</f>
        <v>0</v>
      </c>
      <c r="I119" s="21">
        <f>I120+I121</f>
        <v>0</v>
      </c>
      <c r="J119" s="21">
        <f>J120+J121</f>
        <v>0</v>
      </c>
    </row>
    <row r="120" spans="4:10" ht="14.25">
      <c r="D120" s="22" t="s">
        <v>460</v>
      </c>
      <c r="E120" s="22" t="s">
        <v>461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4:10" ht="14.25">
      <c r="D121" s="22" t="s">
        <v>462</v>
      </c>
      <c r="E121" s="22" t="s">
        <v>409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</row>
    <row r="122" spans="3:10" ht="14.25">
      <c r="C122" s="20" t="s">
        <v>463</v>
      </c>
      <c r="D122" s="20" t="s">
        <v>464</v>
      </c>
      <c r="E122" s="20"/>
      <c r="F122" s="21">
        <f>F123+F124</f>
        <v>0</v>
      </c>
      <c r="G122" s="21">
        <f>G123+G124</f>
        <v>0</v>
      </c>
      <c r="H122" s="21">
        <f>H123+H124</f>
        <v>0</v>
      </c>
      <c r="I122" s="21">
        <f>I123+I124</f>
        <v>0</v>
      </c>
      <c r="J122" s="21">
        <f>J123+J124</f>
        <v>0</v>
      </c>
    </row>
    <row r="123" spans="4:10" ht="14.25">
      <c r="D123" s="22" t="s">
        <v>465</v>
      </c>
      <c r="E123" s="22" t="s">
        <v>461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4:10" ht="14.25">
      <c r="D124" s="22" t="s">
        <v>466</v>
      </c>
      <c r="E124" s="22" t="s">
        <v>409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</row>
    <row r="125" spans="5:10" ht="14.25">
      <c r="E125" s="18" t="s">
        <v>308</v>
      </c>
      <c r="F125" s="19">
        <f>F10+F38+F81+F114</f>
        <v>140943</v>
      </c>
      <c r="G125" s="19">
        <f>G10+G38+G81+G114</f>
        <v>263656.68</v>
      </c>
      <c r="H125" s="19">
        <f>H10+H38+H81+H114</f>
        <v>44633.17</v>
      </c>
      <c r="I125" s="19">
        <f>I10+I38+I81+I114</f>
        <v>44633.17</v>
      </c>
      <c r="J125" s="19">
        <f>J10+J38+J81+J114</f>
        <v>0</v>
      </c>
    </row>
  </sheetData>
  <sheetProtection selectLockedCells="1" selectUnlockedCells="1"/>
  <mergeCells count="13">
    <mergeCell ref="A2:I2"/>
    <mergeCell ref="A3:I3"/>
    <mergeCell ref="A4:E4"/>
    <mergeCell ref="F4:G4"/>
    <mergeCell ref="A5:E5"/>
    <mergeCell ref="A6:E6"/>
    <mergeCell ref="B8:E8"/>
    <mergeCell ref="F8:I8"/>
    <mergeCell ref="A9:E9"/>
    <mergeCell ref="C10:E10"/>
    <mergeCell ref="C38:E38"/>
    <mergeCell ref="C81:E81"/>
    <mergeCell ref="C114:E11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195"/>
  <sheetViews>
    <sheetView zoomScale="90" zoomScaleNormal="90" workbookViewId="0" topLeftCell="A1">
      <selection activeCell="A2" sqref="A2"/>
    </sheetView>
  </sheetViews>
  <sheetFormatPr defaultColWidth="9.140625" defaultRowHeight="12.75"/>
  <cols>
    <col min="1" max="3" width="3.8515625" style="0" customWidth="1"/>
    <col min="4" max="4" width="5.8515625" style="0" customWidth="1"/>
    <col min="5" max="5" width="53.00390625" style="0" customWidth="1"/>
    <col min="6" max="10" width="23.00390625" style="0" customWidth="1"/>
  </cols>
  <sheetData>
    <row r="2" spans="1:9" ht="17.2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5" customHeight="1">
      <c r="A3" s="2" t="s">
        <v>467</v>
      </c>
      <c r="B3" s="2"/>
      <c r="C3" s="2"/>
      <c r="D3" s="2"/>
      <c r="E3" s="2"/>
      <c r="F3" s="2"/>
      <c r="G3" s="2"/>
      <c r="H3" s="2"/>
      <c r="I3" s="2"/>
    </row>
    <row r="4" spans="1:9" ht="18" customHeight="1">
      <c r="A4" s="3" t="s">
        <v>2</v>
      </c>
      <c r="B4" s="3"/>
      <c r="C4" s="3"/>
      <c r="D4" s="3"/>
      <c r="E4" s="3"/>
      <c r="F4" s="24" t="s">
        <v>3</v>
      </c>
      <c r="G4" s="24"/>
      <c r="H4" s="24"/>
      <c r="I4" s="6"/>
    </row>
    <row r="5" spans="1:9" ht="18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8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2.75">
      <c r="J7" s="25" t="s">
        <v>468</v>
      </c>
    </row>
    <row r="8" spans="1:10" ht="26.25" customHeight="1">
      <c r="A8" s="26" t="s">
        <v>469</v>
      </c>
      <c r="B8" s="26"/>
      <c r="C8" s="26"/>
      <c r="D8" s="26"/>
      <c r="E8" s="26"/>
      <c r="F8" s="14" t="s">
        <v>9</v>
      </c>
      <c r="G8" s="14"/>
      <c r="H8" s="14"/>
      <c r="I8" s="14"/>
      <c r="J8" s="15" t="s">
        <v>10</v>
      </c>
    </row>
    <row r="9" spans="1:10" ht="39">
      <c r="A9" s="27"/>
      <c r="B9" s="27"/>
      <c r="C9" s="27"/>
      <c r="D9" s="27"/>
      <c r="E9" s="27"/>
      <c r="F9" s="17">
        <f>CONCATENATE("Previsiones Iniciales Presupuesto ",F5)</f>
        <v>0</v>
      </c>
      <c r="G9" s="17" t="s">
        <v>470</v>
      </c>
      <c r="H9" s="17" t="s">
        <v>471</v>
      </c>
      <c r="I9" s="17" t="s">
        <v>472</v>
      </c>
      <c r="J9" s="17" t="s">
        <v>472</v>
      </c>
    </row>
    <row r="10" spans="2:10" ht="12.75">
      <c r="B10" s="18" t="s">
        <v>14</v>
      </c>
      <c r="C10" s="18" t="s">
        <v>473</v>
      </c>
      <c r="D10" s="18"/>
      <c r="E10" s="18"/>
      <c r="F10" s="19">
        <f>F11+F13+F15+F24+F30+F32</f>
        <v>5227032</v>
      </c>
      <c r="G10" s="19">
        <f>G11+G13+G15+G24+G30+G32</f>
        <v>5425832</v>
      </c>
      <c r="H10" s="19">
        <f>H11+H13+H15+H24+H30+H32</f>
        <v>5424941.640000001</v>
      </c>
      <c r="I10" s="19">
        <f>I11+I13+I15+I24+I30+I32</f>
        <v>5404632.62</v>
      </c>
      <c r="J10" s="19">
        <f>J11+J13+J15+J24+J30+J32</f>
        <v>104190.71</v>
      </c>
    </row>
    <row r="11" spans="3:10" ht="12.75">
      <c r="C11" s="20" t="s">
        <v>474</v>
      </c>
      <c r="D11" s="20" t="s">
        <v>475</v>
      </c>
      <c r="E11" s="20"/>
      <c r="F11" s="21">
        <f>F12</f>
        <v>0</v>
      </c>
      <c r="G11" s="21">
        <f>G12</f>
        <v>0</v>
      </c>
      <c r="H11" s="21">
        <f>H12</f>
        <v>0</v>
      </c>
      <c r="I11" s="21">
        <f>I12</f>
        <v>0</v>
      </c>
      <c r="J11" s="21">
        <f>J12</f>
        <v>0</v>
      </c>
    </row>
    <row r="12" spans="4:10" ht="12.75">
      <c r="D12" s="22" t="s">
        <v>476</v>
      </c>
      <c r="E12" s="22" t="s">
        <v>477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</row>
    <row r="13" spans="3:10" ht="12.75">
      <c r="C13" s="20" t="s">
        <v>16</v>
      </c>
      <c r="D13" s="20" t="s">
        <v>478</v>
      </c>
      <c r="E13" s="20"/>
      <c r="F13" s="21">
        <f>F14</f>
        <v>0</v>
      </c>
      <c r="G13" s="21">
        <f>G14</f>
        <v>0</v>
      </c>
      <c r="H13" s="21">
        <f>H14</f>
        <v>0</v>
      </c>
      <c r="I13" s="21">
        <f>I14</f>
        <v>0</v>
      </c>
      <c r="J13" s="21">
        <f>J14</f>
        <v>0</v>
      </c>
    </row>
    <row r="14" spans="4:10" ht="12.75">
      <c r="D14" s="22" t="s">
        <v>479</v>
      </c>
      <c r="E14" s="22" t="s">
        <v>477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3:10" ht="12.75">
      <c r="C15" s="20" t="s">
        <v>480</v>
      </c>
      <c r="D15" s="20" t="s">
        <v>481</v>
      </c>
      <c r="E15" s="20"/>
      <c r="F15" s="21">
        <f>F16+F17+F22+F23</f>
        <v>3990148</v>
      </c>
      <c r="G15" s="21">
        <f>G16+G17+G22+G23</f>
        <v>4190148</v>
      </c>
      <c r="H15" s="21">
        <f>H16+H17+H22+H23</f>
        <v>4193126.97</v>
      </c>
      <c r="I15" s="21">
        <f>I16+I17+I22+I23</f>
        <v>4193126.97</v>
      </c>
      <c r="J15" s="21">
        <f>J16+J17+J22+J23</f>
        <v>0</v>
      </c>
    </row>
    <row r="16" spans="4:10" ht="12.75">
      <c r="D16" s="22" t="s">
        <v>482</v>
      </c>
      <c r="E16" s="22" t="s">
        <v>483</v>
      </c>
      <c r="F16" s="23">
        <v>1280320</v>
      </c>
      <c r="G16" s="23">
        <v>1369320</v>
      </c>
      <c r="H16" s="23">
        <v>1552904.54</v>
      </c>
      <c r="I16" s="23">
        <v>1552904.54</v>
      </c>
      <c r="J16" s="23">
        <v>0</v>
      </c>
    </row>
    <row r="17" spans="4:10" ht="12.75">
      <c r="D17" s="22" t="s">
        <v>484</v>
      </c>
      <c r="E17" s="22" t="s">
        <v>485</v>
      </c>
      <c r="F17" s="23">
        <f>F18+F19+F20+F21</f>
        <v>2709828</v>
      </c>
      <c r="G17" s="23">
        <f>G18+G19+G20+G21</f>
        <v>2820828</v>
      </c>
      <c r="H17" s="23">
        <f>H18+H19+H20+H21</f>
        <v>2640222.43</v>
      </c>
      <c r="I17" s="23">
        <f>I18+I19+I20+I21</f>
        <v>2640222.43</v>
      </c>
      <c r="J17" s="23">
        <f>J18+J19+J20+J21</f>
        <v>0</v>
      </c>
    </row>
    <row r="18" spans="5:10" ht="12.75">
      <c r="E18" s="22" t="s">
        <v>486</v>
      </c>
      <c r="F18" s="23">
        <v>575851</v>
      </c>
      <c r="G18" s="23">
        <v>575851</v>
      </c>
      <c r="H18" s="23">
        <v>657388.83</v>
      </c>
      <c r="I18" s="23">
        <v>657388.83</v>
      </c>
      <c r="J18" s="23">
        <v>0</v>
      </c>
    </row>
    <row r="19" spans="5:10" ht="12.75">
      <c r="E19" s="22" t="s">
        <v>487</v>
      </c>
      <c r="F19" s="23">
        <v>2133977</v>
      </c>
      <c r="G19" s="23">
        <v>2244977</v>
      </c>
      <c r="H19" s="23">
        <v>1982833.6</v>
      </c>
      <c r="I19" s="23">
        <v>1982833.6</v>
      </c>
      <c r="J19" s="23">
        <v>0</v>
      </c>
    </row>
    <row r="20" spans="5:10" ht="12.75">
      <c r="E20" s="22" t="s">
        <v>488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  <row r="21" spans="5:10" ht="12.75">
      <c r="E21" s="22" t="s">
        <v>489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4:10" ht="12.75">
      <c r="D22" s="22" t="s">
        <v>490</v>
      </c>
      <c r="E22" s="22" t="s">
        <v>491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4:10" ht="12.75">
      <c r="D23" s="22" t="s">
        <v>492</v>
      </c>
      <c r="E23" s="22" t="s">
        <v>493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3:10" ht="12.75">
      <c r="C24" s="20" t="s">
        <v>26</v>
      </c>
      <c r="D24" s="20" t="s">
        <v>494</v>
      </c>
      <c r="E24" s="20"/>
      <c r="F24" s="21">
        <f>F25+F28+F29</f>
        <v>0</v>
      </c>
      <c r="G24" s="21">
        <f>G25+G28+G29</f>
        <v>0</v>
      </c>
      <c r="H24" s="21">
        <f>H25+H28+H29</f>
        <v>0</v>
      </c>
      <c r="I24" s="21">
        <f>I25+I28+I29</f>
        <v>0</v>
      </c>
      <c r="J24" s="21">
        <f>J25+J28+J29</f>
        <v>0</v>
      </c>
    </row>
    <row r="25" spans="4:10" ht="12.75">
      <c r="D25" s="22" t="s">
        <v>28</v>
      </c>
      <c r="E25" s="22" t="s">
        <v>495</v>
      </c>
      <c r="F25" s="23">
        <f>F26+F27</f>
        <v>0</v>
      </c>
      <c r="G25" s="23">
        <f>G26+G27</f>
        <v>0</v>
      </c>
      <c r="H25" s="23">
        <f>H26+H27</f>
        <v>0</v>
      </c>
      <c r="I25" s="23">
        <f>I26+I27</f>
        <v>0</v>
      </c>
      <c r="J25" s="23">
        <f>J26+J27</f>
        <v>0</v>
      </c>
    </row>
    <row r="26" spans="5:10" ht="12.75">
      <c r="E26" s="22" t="s">
        <v>496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</row>
    <row r="27" spans="5:10" ht="12.75">
      <c r="E27" s="22" t="s">
        <v>497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4:10" ht="12.75">
      <c r="D28" s="22" t="s">
        <v>498</v>
      </c>
      <c r="E28" s="22" t="s">
        <v>499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</row>
    <row r="29" spans="4:10" ht="12.75">
      <c r="D29" s="22" t="s">
        <v>500</v>
      </c>
      <c r="E29" s="22" t="s">
        <v>491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3:10" ht="12.75">
      <c r="C30" s="20" t="s">
        <v>501</v>
      </c>
      <c r="D30" s="20" t="s">
        <v>502</v>
      </c>
      <c r="E30" s="20"/>
      <c r="F30" s="21">
        <f>F31</f>
        <v>0</v>
      </c>
      <c r="G30" s="21">
        <f>G31</f>
        <v>0</v>
      </c>
      <c r="H30" s="21">
        <f>H31</f>
        <v>0</v>
      </c>
      <c r="I30" s="21">
        <f>I31</f>
        <v>0</v>
      </c>
      <c r="J30" s="21">
        <f>J31</f>
        <v>0</v>
      </c>
    </row>
    <row r="31" spans="4:10" ht="12.75">
      <c r="D31" s="22" t="s">
        <v>503</v>
      </c>
      <c r="E31" s="22" t="s">
        <v>502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</row>
    <row r="32" spans="3:10" ht="12.75">
      <c r="C32" s="20" t="s">
        <v>504</v>
      </c>
      <c r="D32" s="20" t="s">
        <v>505</v>
      </c>
      <c r="E32" s="20"/>
      <c r="F32" s="21">
        <f>F33+F38+F42+F47+F52</f>
        <v>1236884</v>
      </c>
      <c r="G32" s="21">
        <f>G33+G38+G42+G47+G52</f>
        <v>1235684</v>
      </c>
      <c r="H32" s="21">
        <f>H33+H38+H42+H47+H52</f>
        <v>1231814.67</v>
      </c>
      <c r="I32" s="21">
        <f>I33+I38+I42+I47+I52</f>
        <v>1211505.65</v>
      </c>
      <c r="J32" s="21">
        <f>J33+J38+J42+J47+J52</f>
        <v>104190.71</v>
      </c>
    </row>
    <row r="33" spans="4:10" ht="12.75">
      <c r="D33" s="22" t="s">
        <v>506</v>
      </c>
      <c r="E33" s="22" t="s">
        <v>507</v>
      </c>
      <c r="F33" s="23">
        <f>F34+F35+F36+F37</f>
        <v>1054818</v>
      </c>
      <c r="G33" s="23">
        <f>G34+G35+G36+G37</f>
        <v>1054818</v>
      </c>
      <c r="H33" s="23">
        <f>H34+H35+H36+H37</f>
        <v>1118366.4</v>
      </c>
      <c r="I33" s="23">
        <f>I34+I35+I36+I37</f>
        <v>1109601.98</v>
      </c>
      <c r="J33" s="23">
        <f>J34+J35+J36+J37</f>
        <v>104190.71</v>
      </c>
    </row>
    <row r="34" spans="5:10" ht="12.75">
      <c r="E34" s="22" t="s">
        <v>508</v>
      </c>
      <c r="F34" s="23">
        <v>991049</v>
      </c>
      <c r="G34" s="23">
        <v>991049</v>
      </c>
      <c r="H34" s="23">
        <v>1055593.49</v>
      </c>
      <c r="I34" s="23">
        <v>1055593.49</v>
      </c>
      <c r="J34" s="23">
        <v>95274.69</v>
      </c>
    </row>
    <row r="35" spans="5:10" ht="12.75">
      <c r="E35" s="22" t="s">
        <v>509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</row>
    <row r="36" spans="5:10" ht="12.75">
      <c r="E36" s="22" t="s">
        <v>510</v>
      </c>
      <c r="F36" s="23">
        <v>58687</v>
      </c>
      <c r="G36" s="23">
        <v>58687</v>
      </c>
      <c r="H36" s="23">
        <v>61515.71</v>
      </c>
      <c r="I36" s="23">
        <v>52751.29</v>
      </c>
      <c r="J36" s="23">
        <v>8916.02</v>
      </c>
    </row>
    <row r="37" spans="5:10" ht="12.75">
      <c r="E37" s="22" t="s">
        <v>511</v>
      </c>
      <c r="F37" s="23">
        <v>5082</v>
      </c>
      <c r="G37" s="23">
        <v>5082</v>
      </c>
      <c r="H37" s="23">
        <v>1257.2</v>
      </c>
      <c r="I37" s="23">
        <v>1257.2</v>
      </c>
      <c r="J37" s="23">
        <v>0</v>
      </c>
    </row>
    <row r="38" spans="4:10" ht="12.75">
      <c r="D38" s="22" t="s">
        <v>512</v>
      </c>
      <c r="E38" s="22" t="s">
        <v>513</v>
      </c>
      <c r="F38" s="23">
        <f>F39+F40+F41</f>
        <v>136624</v>
      </c>
      <c r="G38" s="23">
        <f>G39+G40+G41</f>
        <v>136624</v>
      </c>
      <c r="H38" s="23">
        <f>H39+H40+H41</f>
        <v>52153.64</v>
      </c>
      <c r="I38" s="23">
        <f>I39+I40+I41</f>
        <v>52153.64</v>
      </c>
      <c r="J38" s="23">
        <f>J39+J40+J41</f>
        <v>0</v>
      </c>
    </row>
    <row r="39" spans="5:10" ht="12.75">
      <c r="E39" s="22" t="s">
        <v>514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5:10" ht="12.75">
      <c r="E40" s="22" t="s">
        <v>515</v>
      </c>
      <c r="F40" s="23">
        <v>136624</v>
      </c>
      <c r="G40" s="23">
        <v>136624</v>
      </c>
      <c r="H40" s="23">
        <v>52153.64</v>
      </c>
      <c r="I40" s="23">
        <v>52153.64</v>
      </c>
      <c r="J40" s="23">
        <v>0</v>
      </c>
    </row>
    <row r="41" spans="5:10" ht="12.75">
      <c r="E41" s="22" t="s">
        <v>516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4:10" ht="12.75">
      <c r="D42" s="22" t="s">
        <v>517</v>
      </c>
      <c r="E42" s="22" t="s">
        <v>518</v>
      </c>
      <c r="F42" s="23">
        <f>F43+F44+F45+F46</f>
        <v>45442</v>
      </c>
      <c r="G42" s="23">
        <f>G43+G44+G45+G46</f>
        <v>44242</v>
      </c>
      <c r="H42" s="23">
        <f>H43+H44+H45+H46</f>
        <v>61294.630000000005</v>
      </c>
      <c r="I42" s="23">
        <f>I43+I44+I45+I46</f>
        <v>49750.03</v>
      </c>
      <c r="J42" s="23">
        <f>J43+J44+J45+J46</f>
        <v>0</v>
      </c>
    </row>
    <row r="43" spans="5:10" ht="12.75">
      <c r="E43" s="22" t="s">
        <v>519</v>
      </c>
      <c r="F43" s="23">
        <v>11700</v>
      </c>
      <c r="G43" s="23">
        <v>10500</v>
      </c>
      <c r="H43" s="23">
        <v>2249</v>
      </c>
      <c r="I43" s="23">
        <v>2249</v>
      </c>
      <c r="J43" s="23">
        <v>0</v>
      </c>
    </row>
    <row r="44" spans="5:10" ht="12.75">
      <c r="E44" s="22" t="s">
        <v>520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5:10" ht="12.75">
      <c r="E45" s="22" t="s">
        <v>521</v>
      </c>
      <c r="F45" s="23">
        <v>12394</v>
      </c>
      <c r="G45" s="23">
        <v>12394</v>
      </c>
      <c r="H45" s="23">
        <v>32631.15</v>
      </c>
      <c r="I45" s="23">
        <v>21086.55</v>
      </c>
      <c r="J45" s="23">
        <v>0</v>
      </c>
    </row>
    <row r="46" spans="5:10" ht="12.75">
      <c r="E46" s="22" t="s">
        <v>522</v>
      </c>
      <c r="F46" s="23">
        <v>21348</v>
      </c>
      <c r="G46" s="23">
        <v>21348</v>
      </c>
      <c r="H46" s="23">
        <v>26414.48</v>
      </c>
      <c r="I46" s="23">
        <v>26414.48</v>
      </c>
      <c r="J46" s="23">
        <v>0</v>
      </c>
    </row>
    <row r="47" spans="4:10" ht="12.75">
      <c r="D47" s="22" t="s">
        <v>523</v>
      </c>
      <c r="E47" s="22" t="s">
        <v>524</v>
      </c>
      <c r="F47" s="23">
        <f>F48+F49+F50+F51</f>
        <v>0</v>
      </c>
      <c r="G47" s="23">
        <f>G48+G49+G50+G51</f>
        <v>0</v>
      </c>
      <c r="H47" s="23">
        <f>H48+H49+H50+H51</f>
        <v>0</v>
      </c>
      <c r="I47" s="23">
        <f>I48+I49+I50+I51</f>
        <v>0</v>
      </c>
      <c r="J47" s="23">
        <f>J48+J49+J50+J51</f>
        <v>0</v>
      </c>
    </row>
    <row r="48" spans="5:10" ht="12.75">
      <c r="E48" s="22" t="s">
        <v>525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5:10" ht="12.75">
      <c r="E49" s="22" t="s">
        <v>526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5:10" ht="12.75">
      <c r="E50" s="22" t="s">
        <v>527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5:10" ht="12.75">
      <c r="E51" s="22" t="s">
        <v>528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4:10" ht="12.75">
      <c r="D52" s="22" t="s">
        <v>529</v>
      </c>
      <c r="E52" s="22" t="s">
        <v>530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2:10" ht="12.75">
      <c r="B53" s="18" t="s">
        <v>38</v>
      </c>
      <c r="C53" s="18" t="s">
        <v>531</v>
      </c>
      <c r="D53" s="18"/>
      <c r="E53" s="18"/>
      <c r="F53" s="19">
        <f>F54+F62+F70+F127</f>
        <v>586696</v>
      </c>
      <c r="G53" s="19">
        <f>G54+G62+G70+G127</f>
        <v>595053.9</v>
      </c>
      <c r="H53" s="19">
        <f>H54+H62+H70+H127</f>
        <v>477373.78</v>
      </c>
      <c r="I53" s="19">
        <f>I54+I62+I70+I127</f>
        <v>463801.52999999997</v>
      </c>
      <c r="J53" s="19">
        <f>J54+J62+J70+J127</f>
        <v>0</v>
      </c>
    </row>
    <row r="54" spans="3:10" ht="12.75">
      <c r="C54" s="20" t="s">
        <v>532</v>
      </c>
      <c r="D54" s="20" t="s">
        <v>533</v>
      </c>
      <c r="E54" s="20"/>
      <c r="F54" s="21">
        <f>F55+F56+F57+F58+F59+F60+F61</f>
        <v>12450</v>
      </c>
      <c r="G54" s="21">
        <f>G55+G56+G57+G58+G59+G60+G61</f>
        <v>12450</v>
      </c>
      <c r="H54" s="21">
        <f>H55+H56+H57+H58+H59+H60+H61</f>
        <v>16283.97</v>
      </c>
      <c r="I54" s="21">
        <f>I55+I56+I57+I58+I59+I60+I61</f>
        <v>15485.31</v>
      </c>
      <c r="J54" s="21">
        <f>J55+J56+J57+J58+J59+J60+J61</f>
        <v>0</v>
      </c>
    </row>
    <row r="55" spans="4:10" ht="12.75">
      <c r="D55" s="22" t="s">
        <v>534</v>
      </c>
      <c r="E55" s="22" t="s">
        <v>535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4:10" ht="12.75">
      <c r="D56" s="22" t="s">
        <v>536</v>
      </c>
      <c r="E56" s="22" t="s">
        <v>537</v>
      </c>
      <c r="F56" s="23">
        <v>600</v>
      </c>
      <c r="G56" s="23">
        <v>600</v>
      </c>
      <c r="H56" s="23">
        <v>0</v>
      </c>
      <c r="I56" s="23">
        <v>0</v>
      </c>
      <c r="J56" s="23">
        <v>0</v>
      </c>
    </row>
    <row r="57" spans="4:10" ht="12.75">
      <c r="D57" s="22" t="s">
        <v>538</v>
      </c>
      <c r="E57" s="22" t="s">
        <v>539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4:10" ht="12.75">
      <c r="D58" s="22" t="s">
        <v>540</v>
      </c>
      <c r="E58" s="22" t="s">
        <v>541</v>
      </c>
      <c r="F58" s="23">
        <v>0</v>
      </c>
      <c r="G58" s="23">
        <v>0</v>
      </c>
      <c r="H58" s="23">
        <v>1425.82</v>
      </c>
      <c r="I58" s="23">
        <v>627.16</v>
      </c>
      <c r="J58" s="23">
        <v>0</v>
      </c>
    </row>
    <row r="59" spans="4:10" ht="12.75">
      <c r="D59" s="22" t="s">
        <v>542</v>
      </c>
      <c r="E59" s="22" t="s">
        <v>543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4:10" ht="12.75">
      <c r="D60" s="22" t="s">
        <v>544</v>
      </c>
      <c r="E60" s="22" t="s">
        <v>545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4:10" ht="12.75">
      <c r="D61" s="22" t="s">
        <v>546</v>
      </c>
      <c r="E61" s="22" t="s">
        <v>547</v>
      </c>
      <c r="F61" s="23">
        <v>11850</v>
      </c>
      <c r="G61" s="23">
        <v>11850</v>
      </c>
      <c r="H61" s="23">
        <v>14858.15</v>
      </c>
      <c r="I61" s="23">
        <v>14858.15</v>
      </c>
      <c r="J61" s="23">
        <v>0</v>
      </c>
    </row>
    <row r="62" spans="3:10" ht="12.75">
      <c r="C62" s="20" t="s">
        <v>548</v>
      </c>
      <c r="D62" s="20" t="s">
        <v>549</v>
      </c>
      <c r="E62" s="20"/>
      <c r="F62" s="21">
        <f>F63+F64+F65+F66+F67+F68+F69</f>
        <v>49150</v>
      </c>
      <c r="G62" s="21">
        <f>G63+G64+G65+G66+G67+G68+G69</f>
        <v>49337.53999999999</v>
      </c>
      <c r="H62" s="21">
        <f>H63+H64+H65+H66+H67+H68+H69</f>
        <v>75017.1</v>
      </c>
      <c r="I62" s="21">
        <f>I63+I64+I65+I66+I67+I68+I69</f>
        <v>70371.44</v>
      </c>
      <c r="J62" s="21">
        <f>J63+J64+J65+J66+J67+J68+J69</f>
        <v>0</v>
      </c>
    </row>
    <row r="63" spans="4:10" ht="12.75">
      <c r="D63" s="22" t="s">
        <v>550</v>
      </c>
      <c r="E63" s="22" t="s">
        <v>551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4:10" ht="12.75">
      <c r="D64" s="22" t="s">
        <v>552</v>
      </c>
      <c r="E64" s="22" t="s">
        <v>537</v>
      </c>
      <c r="F64" s="23">
        <v>4200</v>
      </c>
      <c r="G64" s="23">
        <v>4200</v>
      </c>
      <c r="H64" s="23">
        <v>2285.09</v>
      </c>
      <c r="I64" s="23">
        <v>2049.74</v>
      </c>
      <c r="J64" s="23">
        <v>0</v>
      </c>
    </row>
    <row r="65" spans="4:10" ht="12.75">
      <c r="D65" s="22" t="s">
        <v>553</v>
      </c>
      <c r="E65" s="22" t="s">
        <v>539</v>
      </c>
      <c r="F65" s="23">
        <v>19000</v>
      </c>
      <c r="G65" s="23">
        <v>19000</v>
      </c>
      <c r="H65" s="23">
        <v>41835.21</v>
      </c>
      <c r="I65" s="23">
        <v>40151.03</v>
      </c>
      <c r="J65" s="23">
        <v>0</v>
      </c>
    </row>
    <row r="66" spans="4:10" ht="12.75">
      <c r="D66" s="22" t="s">
        <v>554</v>
      </c>
      <c r="E66" s="22" t="s">
        <v>541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4:10" ht="12.75">
      <c r="D67" s="22" t="s">
        <v>555</v>
      </c>
      <c r="E67" s="22" t="s">
        <v>543</v>
      </c>
      <c r="F67" s="23">
        <v>0</v>
      </c>
      <c r="G67" s="23">
        <v>0</v>
      </c>
      <c r="H67" s="23">
        <v>340.4</v>
      </c>
      <c r="I67" s="23">
        <v>340.4</v>
      </c>
      <c r="J67" s="23">
        <v>0</v>
      </c>
    </row>
    <row r="68" spans="4:10" ht="12.75">
      <c r="D68" s="22" t="s">
        <v>556</v>
      </c>
      <c r="E68" s="22" t="s">
        <v>557</v>
      </c>
      <c r="F68" s="23">
        <v>19650</v>
      </c>
      <c r="G68" s="23">
        <v>19692.34</v>
      </c>
      <c r="H68" s="23">
        <v>14319.43</v>
      </c>
      <c r="I68" s="23">
        <v>12191.05</v>
      </c>
      <c r="J68" s="23">
        <v>0</v>
      </c>
    </row>
    <row r="69" spans="4:10" ht="12.75">
      <c r="D69" s="22" t="s">
        <v>558</v>
      </c>
      <c r="E69" s="22" t="s">
        <v>547</v>
      </c>
      <c r="F69" s="23">
        <v>6300</v>
      </c>
      <c r="G69" s="23">
        <v>6445.2</v>
      </c>
      <c r="H69" s="23">
        <v>16236.97</v>
      </c>
      <c r="I69" s="23">
        <v>15639.22</v>
      </c>
      <c r="J69" s="23">
        <v>0</v>
      </c>
    </row>
    <row r="70" spans="3:10" ht="12.75">
      <c r="C70" s="20" t="s">
        <v>559</v>
      </c>
      <c r="D70" s="20" t="s">
        <v>560</v>
      </c>
      <c r="E70" s="20"/>
      <c r="F70" s="21">
        <f>F71+F75+F89+F96+F97+F102+F107+F115</f>
        <v>520096</v>
      </c>
      <c r="G70" s="21">
        <f>G71+G75+G89+G96+G97+G102+G107+G115</f>
        <v>528266.36</v>
      </c>
      <c r="H70" s="21">
        <f>H71+H75+H89+H96+H97+H102+H107+H115</f>
        <v>382292.14</v>
      </c>
      <c r="I70" s="21">
        <f>I71+I75+I89+I96+I97+I102+I107+I115</f>
        <v>374459.79</v>
      </c>
      <c r="J70" s="21">
        <f>J71+J75+J89+J96+J97+J102+J107+J115</f>
        <v>0</v>
      </c>
    </row>
    <row r="71" spans="4:10" ht="12.75">
      <c r="D71" s="22" t="s">
        <v>561</v>
      </c>
      <c r="E71" s="22" t="s">
        <v>562</v>
      </c>
      <c r="F71" s="23">
        <f>F72+F73+F74</f>
        <v>8580</v>
      </c>
      <c r="G71" s="23">
        <f>G72+G73+G74</f>
        <v>9006.77</v>
      </c>
      <c r="H71" s="23">
        <f>H72+H73+H74</f>
        <v>10479.9</v>
      </c>
      <c r="I71" s="23">
        <f>I72+I73+I74</f>
        <v>10185.52</v>
      </c>
      <c r="J71" s="23">
        <f>J72+J73+J74</f>
        <v>0</v>
      </c>
    </row>
    <row r="72" spans="5:10" ht="12.75">
      <c r="E72" s="22" t="s">
        <v>563</v>
      </c>
      <c r="F72" s="23">
        <v>7000</v>
      </c>
      <c r="G72" s="23">
        <v>7426.77</v>
      </c>
      <c r="H72" s="23">
        <v>10080.9</v>
      </c>
      <c r="I72" s="23">
        <v>9786.52</v>
      </c>
      <c r="J72" s="23">
        <v>0</v>
      </c>
    </row>
    <row r="73" spans="5:10" ht="12.75">
      <c r="E73" s="22" t="s">
        <v>564</v>
      </c>
      <c r="F73" s="23">
        <v>1280</v>
      </c>
      <c r="G73" s="23">
        <v>1280</v>
      </c>
      <c r="H73" s="23">
        <v>244</v>
      </c>
      <c r="I73" s="23">
        <v>244</v>
      </c>
      <c r="J73" s="23">
        <v>0</v>
      </c>
    </row>
    <row r="74" spans="5:10" ht="12.75">
      <c r="E74" s="22" t="s">
        <v>565</v>
      </c>
      <c r="F74" s="23">
        <v>300</v>
      </c>
      <c r="G74" s="23">
        <v>300</v>
      </c>
      <c r="H74" s="23">
        <v>155</v>
      </c>
      <c r="I74" s="23">
        <v>155</v>
      </c>
      <c r="J74" s="23">
        <v>0</v>
      </c>
    </row>
    <row r="75" spans="4:10" ht="12.75">
      <c r="D75" s="22" t="s">
        <v>566</v>
      </c>
      <c r="E75" s="22" t="s">
        <v>567</v>
      </c>
      <c r="F75" s="23">
        <f>F76+F77+F78+F79+F80+F81+F82+F83+F84+F85+F86+F87+F88</f>
        <v>58320</v>
      </c>
      <c r="G75" s="23">
        <f>G76+G77+G78+G79+G80+G81+G82+G83+G84+G85+G86+G87+G88</f>
        <v>58320</v>
      </c>
      <c r="H75" s="23">
        <f>H76+H77+H78+H79+H80+H81+H82+H83+H84+H85+H86+H87+H88</f>
        <v>61922.659999999996</v>
      </c>
      <c r="I75" s="23">
        <f>I76+I77+I78+I79+I80+I81+I82+I83+I84+I85+I86+I87+I88</f>
        <v>56654.46000000001</v>
      </c>
      <c r="J75" s="23">
        <f>J76+J77+J78+J79+J80+J81+J82+J83+J84+J85+J86+J87+J88</f>
        <v>0</v>
      </c>
    </row>
    <row r="76" spans="5:10" ht="12.75">
      <c r="E76" s="22" t="s">
        <v>568</v>
      </c>
      <c r="F76" s="23">
        <v>32500</v>
      </c>
      <c r="G76" s="23">
        <v>32500</v>
      </c>
      <c r="H76" s="23">
        <v>43408.35</v>
      </c>
      <c r="I76" s="23">
        <v>38220.05</v>
      </c>
      <c r="J76" s="23">
        <v>0</v>
      </c>
    </row>
    <row r="77" spans="5:10" ht="12.75">
      <c r="E77" s="22" t="s">
        <v>569</v>
      </c>
      <c r="F77" s="23">
        <v>3300</v>
      </c>
      <c r="G77" s="23">
        <v>3300</v>
      </c>
      <c r="H77" s="23">
        <v>3011.85</v>
      </c>
      <c r="I77" s="23">
        <v>3011.85</v>
      </c>
      <c r="J77" s="23">
        <v>0</v>
      </c>
    </row>
    <row r="78" spans="5:10" ht="12.75">
      <c r="E78" s="22" t="s">
        <v>570</v>
      </c>
      <c r="F78" s="23">
        <v>8500</v>
      </c>
      <c r="G78" s="23">
        <v>8500</v>
      </c>
      <c r="H78" s="23">
        <v>8035.61</v>
      </c>
      <c r="I78" s="23">
        <v>8035.61</v>
      </c>
      <c r="J78" s="23">
        <v>0</v>
      </c>
    </row>
    <row r="79" spans="5:10" ht="12.75">
      <c r="E79" s="22" t="s">
        <v>571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5:10" ht="12.75">
      <c r="E80" s="22" t="s">
        <v>572</v>
      </c>
      <c r="F80" s="23">
        <v>4500</v>
      </c>
      <c r="G80" s="23">
        <v>4500</v>
      </c>
      <c r="H80" s="23">
        <v>2986.77</v>
      </c>
      <c r="I80" s="23">
        <v>2906.87</v>
      </c>
      <c r="J80" s="23">
        <v>0</v>
      </c>
    </row>
    <row r="81" spans="5:10" ht="12.75">
      <c r="E81" s="22" t="s">
        <v>573</v>
      </c>
      <c r="F81" s="23">
        <v>4150</v>
      </c>
      <c r="G81" s="23">
        <v>4150</v>
      </c>
      <c r="H81" s="23">
        <v>0</v>
      </c>
      <c r="I81" s="23">
        <v>0</v>
      </c>
      <c r="J81" s="23">
        <v>0</v>
      </c>
    </row>
    <row r="82" spans="5:10" ht="12.75">
      <c r="E82" s="22" t="s">
        <v>574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</row>
    <row r="83" spans="5:10" ht="12.75">
      <c r="E83" s="22" t="s">
        <v>575</v>
      </c>
      <c r="F83" s="23">
        <v>120</v>
      </c>
      <c r="G83" s="23">
        <v>120</v>
      </c>
      <c r="H83" s="23">
        <v>61.2</v>
      </c>
      <c r="I83" s="23">
        <v>61.2</v>
      </c>
      <c r="J83" s="23">
        <v>0</v>
      </c>
    </row>
    <row r="84" spans="5:10" ht="12.75">
      <c r="E84" s="22" t="s">
        <v>576</v>
      </c>
      <c r="F84" s="23">
        <v>0</v>
      </c>
      <c r="G84" s="23">
        <v>0</v>
      </c>
      <c r="H84" s="23">
        <v>1419.44</v>
      </c>
      <c r="I84" s="23">
        <v>1419.44</v>
      </c>
      <c r="J84" s="23">
        <v>0</v>
      </c>
    </row>
    <row r="85" spans="5:10" ht="12.75">
      <c r="E85" s="22" t="s">
        <v>577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</row>
    <row r="86" spans="5:10" ht="12.75">
      <c r="E86" s="22" t="s">
        <v>578</v>
      </c>
      <c r="F86" s="23">
        <v>2400</v>
      </c>
      <c r="G86" s="23">
        <v>2400</v>
      </c>
      <c r="H86" s="23">
        <v>2133.51</v>
      </c>
      <c r="I86" s="23">
        <v>2133.51</v>
      </c>
      <c r="J86" s="23">
        <v>0</v>
      </c>
    </row>
    <row r="87" spans="5:10" ht="12.75">
      <c r="E87" s="22" t="s">
        <v>579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5:10" ht="12.75">
      <c r="E88" s="22" t="s">
        <v>580</v>
      </c>
      <c r="F88" s="23">
        <v>2850</v>
      </c>
      <c r="G88" s="23">
        <v>2850</v>
      </c>
      <c r="H88" s="23">
        <v>865.93</v>
      </c>
      <c r="I88" s="23">
        <v>865.93</v>
      </c>
      <c r="J88" s="23">
        <v>0</v>
      </c>
    </row>
    <row r="89" spans="4:10" ht="12.75">
      <c r="D89" s="22" t="s">
        <v>581</v>
      </c>
      <c r="E89" s="22" t="s">
        <v>582</v>
      </c>
      <c r="F89" s="23">
        <f>F90+F91+F92+F93+F94+F95</f>
        <v>5050</v>
      </c>
      <c r="G89" s="23">
        <f>G90+G91+G92+G93+G94+G95</f>
        <v>5050</v>
      </c>
      <c r="H89" s="23">
        <f>H90+H91+H92+H93+H94+H95</f>
        <v>3413.67</v>
      </c>
      <c r="I89" s="23">
        <f>I90+I91+I92+I93+I94+I95</f>
        <v>3350.57</v>
      </c>
      <c r="J89" s="23">
        <f>J90+J91+J92+J93+J94+J95</f>
        <v>0</v>
      </c>
    </row>
    <row r="90" spans="5:10" ht="12.75">
      <c r="E90" s="22" t="s">
        <v>583</v>
      </c>
      <c r="F90" s="23">
        <v>4900</v>
      </c>
      <c r="G90" s="23">
        <v>4900</v>
      </c>
      <c r="H90" s="23">
        <v>3386.92</v>
      </c>
      <c r="I90" s="23">
        <v>3323.82</v>
      </c>
      <c r="J90" s="23">
        <v>0</v>
      </c>
    </row>
    <row r="91" spans="5:10" ht="12.75">
      <c r="E91" s="22" t="s">
        <v>584</v>
      </c>
      <c r="F91" s="23">
        <v>60</v>
      </c>
      <c r="G91" s="23">
        <v>60</v>
      </c>
      <c r="H91" s="23">
        <v>26.75</v>
      </c>
      <c r="I91" s="23">
        <v>26.75</v>
      </c>
      <c r="J91" s="23">
        <v>0</v>
      </c>
    </row>
    <row r="92" spans="5:10" ht="12.75">
      <c r="E92" s="22" t="s">
        <v>585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5:10" ht="12.75">
      <c r="E93" s="22" t="s">
        <v>586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5:10" ht="12.75">
      <c r="E94" s="22" t="s">
        <v>587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</row>
    <row r="95" spans="5:10" ht="12.75">
      <c r="E95" s="22" t="s">
        <v>588</v>
      </c>
      <c r="F95" s="23">
        <v>90</v>
      </c>
      <c r="G95" s="23">
        <v>90</v>
      </c>
      <c r="H95" s="23">
        <v>0</v>
      </c>
      <c r="I95" s="23">
        <v>0</v>
      </c>
      <c r="J95" s="23">
        <v>0</v>
      </c>
    </row>
    <row r="96" spans="4:10" ht="12.75">
      <c r="D96" s="22" t="s">
        <v>589</v>
      </c>
      <c r="E96" s="22" t="s">
        <v>590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</row>
    <row r="97" spans="4:10" ht="12.75">
      <c r="D97" s="22" t="s">
        <v>591</v>
      </c>
      <c r="E97" s="22" t="s">
        <v>592</v>
      </c>
      <c r="F97" s="23">
        <f>F98+F99+F100+F101</f>
        <v>6900</v>
      </c>
      <c r="G97" s="23">
        <f>G98+G99+G100+G101</f>
        <v>6900</v>
      </c>
      <c r="H97" s="23">
        <f>H98+H99+H100+H101</f>
        <v>140.76</v>
      </c>
      <c r="I97" s="23">
        <f>I98+I99+I100+I101</f>
        <v>140.76</v>
      </c>
      <c r="J97" s="23">
        <f>J98+J99+J100+J101</f>
        <v>0</v>
      </c>
    </row>
    <row r="98" spans="5:10" ht="12.75">
      <c r="E98" s="22" t="s">
        <v>593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</row>
    <row r="99" spans="5:10" ht="12.75">
      <c r="E99" s="22" t="s">
        <v>594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5:10" ht="12.75">
      <c r="E100" s="22" t="s">
        <v>595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5:10" ht="12.75">
      <c r="E101" s="22" t="s">
        <v>596</v>
      </c>
      <c r="F101" s="23">
        <v>6900</v>
      </c>
      <c r="G101" s="23">
        <v>6900</v>
      </c>
      <c r="H101" s="23">
        <v>140.76</v>
      </c>
      <c r="I101" s="23">
        <v>140.76</v>
      </c>
      <c r="J101" s="23">
        <v>0</v>
      </c>
    </row>
    <row r="102" spans="4:10" ht="12.75">
      <c r="D102" s="22" t="s">
        <v>597</v>
      </c>
      <c r="E102" s="22" t="s">
        <v>598</v>
      </c>
      <c r="F102" s="23">
        <f>F103+F104+F105+F106</f>
        <v>0</v>
      </c>
      <c r="G102" s="23">
        <f>G103+G104+G105+G106</f>
        <v>0</v>
      </c>
      <c r="H102" s="23">
        <f>H103+H104+H105+H106</f>
        <v>0</v>
      </c>
      <c r="I102" s="23">
        <f>I103+I104+I105+I106</f>
        <v>0</v>
      </c>
      <c r="J102" s="23">
        <f>J103+J104+J105+J106</f>
        <v>0</v>
      </c>
    </row>
    <row r="103" spans="5:10" ht="12.75">
      <c r="E103" s="22" t="s">
        <v>599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</row>
    <row r="104" spans="5:10" ht="12.75">
      <c r="E104" s="22" t="s">
        <v>600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</row>
    <row r="105" spans="5:10" ht="12.75">
      <c r="E105" s="22" t="s">
        <v>601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</row>
    <row r="106" spans="5:10" ht="12.75">
      <c r="E106" s="22" t="s">
        <v>602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4:10" ht="12.75">
      <c r="D107" s="22" t="s">
        <v>603</v>
      </c>
      <c r="E107" s="22" t="s">
        <v>604</v>
      </c>
      <c r="F107" s="23">
        <f>F108+F109+F110+F111+F112+F113+F114</f>
        <v>74146</v>
      </c>
      <c r="G107" s="23">
        <f>G108+G109+G110+G111+G112+G113+G114</f>
        <v>74146</v>
      </c>
      <c r="H107" s="23">
        <f>H108+H109+H110+H111+H112+H113+H114</f>
        <v>30491.51</v>
      </c>
      <c r="I107" s="23">
        <f>I108+I109+I110+I111+I112+I113+I114</f>
        <v>30438.51</v>
      </c>
      <c r="J107" s="23">
        <f>J108+J109+J110+J111+J112+J113+J114</f>
        <v>0</v>
      </c>
    </row>
    <row r="108" spans="5:10" ht="12.75">
      <c r="E108" s="22" t="s">
        <v>605</v>
      </c>
      <c r="F108" s="23">
        <v>5596</v>
      </c>
      <c r="G108" s="23">
        <v>5596</v>
      </c>
      <c r="H108" s="23">
        <v>0</v>
      </c>
      <c r="I108" s="23">
        <v>0</v>
      </c>
      <c r="J108" s="23">
        <v>0</v>
      </c>
    </row>
    <row r="109" spans="5:10" ht="12.75">
      <c r="E109" s="22" t="s">
        <v>606</v>
      </c>
      <c r="F109" s="23">
        <v>4350</v>
      </c>
      <c r="G109" s="23">
        <v>4350</v>
      </c>
      <c r="H109" s="23">
        <v>2426</v>
      </c>
      <c r="I109" s="23">
        <v>2426</v>
      </c>
      <c r="J109" s="23">
        <v>0</v>
      </c>
    </row>
    <row r="110" spans="5:10" ht="12.75">
      <c r="E110" s="22" t="s">
        <v>607</v>
      </c>
      <c r="F110" s="23">
        <v>9000</v>
      </c>
      <c r="G110" s="23">
        <v>9000</v>
      </c>
      <c r="H110" s="23">
        <v>4142.46</v>
      </c>
      <c r="I110" s="23">
        <v>4142.46</v>
      </c>
      <c r="J110" s="23">
        <v>0</v>
      </c>
    </row>
    <row r="111" spans="5:10" ht="12.75">
      <c r="E111" s="22" t="s">
        <v>608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</row>
    <row r="112" spans="5:10" ht="12.75">
      <c r="E112" s="22" t="s">
        <v>609</v>
      </c>
      <c r="F112" s="23">
        <v>1800</v>
      </c>
      <c r="G112" s="23">
        <v>1800</v>
      </c>
      <c r="H112" s="23">
        <v>2575</v>
      </c>
      <c r="I112" s="23">
        <v>2575</v>
      </c>
      <c r="J112" s="23">
        <v>0</v>
      </c>
    </row>
    <row r="113" spans="5:10" ht="12.75">
      <c r="E113" s="22" t="s">
        <v>610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</row>
    <row r="114" spans="5:10" ht="12.75">
      <c r="E114" s="22" t="s">
        <v>611</v>
      </c>
      <c r="F114" s="23">
        <v>53400</v>
      </c>
      <c r="G114" s="23">
        <v>53400</v>
      </c>
      <c r="H114" s="23">
        <v>21348.05</v>
      </c>
      <c r="I114" s="23">
        <v>21295.05</v>
      </c>
      <c r="J114" s="23">
        <v>0</v>
      </c>
    </row>
    <row r="115" spans="4:10" ht="12.75">
      <c r="D115" s="22" t="s">
        <v>612</v>
      </c>
      <c r="E115" s="22" t="s">
        <v>613</v>
      </c>
      <c r="F115" s="23">
        <f>F116+F117+F118+F119+F120+F121+F122+F123+F124+F125+F126</f>
        <v>367100</v>
      </c>
      <c r="G115" s="23">
        <f>G116+G117+G118+G119+G120+G121+G122+G123+G124+G125+G126</f>
        <v>374843.58999999997</v>
      </c>
      <c r="H115" s="23">
        <f>H116+H117+H118+H119+H120+H121+H122+H123+H124+H125+H126</f>
        <v>275843.64</v>
      </c>
      <c r="I115" s="23">
        <f>I116+I117+I118+I119+I120+I121+I122+I123+I124+I125+I126</f>
        <v>273689.97</v>
      </c>
      <c r="J115" s="23">
        <f>J116+J117+J118+J119+J120+J121+J122+J123+J124+J125+J126</f>
        <v>0</v>
      </c>
    </row>
    <row r="116" spans="5:10" ht="12.75">
      <c r="E116" s="22" t="s">
        <v>614</v>
      </c>
      <c r="F116" s="23">
        <v>242000</v>
      </c>
      <c r="G116" s="23">
        <v>261743.59</v>
      </c>
      <c r="H116" s="23">
        <v>224650.14</v>
      </c>
      <c r="I116" s="23">
        <v>224273.06</v>
      </c>
      <c r="J116" s="23">
        <v>0</v>
      </c>
    </row>
    <row r="117" spans="5:10" ht="12.75">
      <c r="E117" s="22" t="s">
        <v>615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</row>
    <row r="118" spans="5:10" ht="12.75">
      <c r="E118" s="22" t="s">
        <v>616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5:10" ht="12.75">
      <c r="E119" s="22" t="s">
        <v>617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5:10" ht="12.75">
      <c r="E120" s="22" t="s">
        <v>618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5:10" ht="12.75">
      <c r="E121" s="22" t="s">
        <v>619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</row>
    <row r="122" spans="5:10" ht="12.75">
      <c r="E122" s="22" t="s">
        <v>620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</row>
    <row r="123" spans="5:10" ht="12.75">
      <c r="E123" s="22" t="s">
        <v>621</v>
      </c>
      <c r="F123" s="23">
        <v>27300</v>
      </c>
      <c r="G123" s="23">
        <v>27300</v>
      </c>
      <c r="H123" s="23">
        <v>30354.17</v>
      </c>
      <c r="I123" s="23">
        <v>29973.02</v>
      </c>
      <c r="J123" s="23">
        <v>0</v>
      </c>
    </row>
    <row r="124" spans="5:10" ht="12.75">
      <c r="E124" s="22" t="s">
        <v>622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</row>
    <row r="125" spans="5:10" ht="12.75">
      <c r="E125" s="22" t="s">
        <v>623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</row>
    <row r="126" spans="5:10" ht="12.75">
      <c r="E126" s="22" t="s">
        <v>624</v>
      </c>
      <c r="F126" s="23">
        <v>97800</v>
      </c>
      <c r="G126" s="23">
        <v>85800</v>
      </c>
      <c r="H126" s="23">
        <v>20839.33</v>
      </c>
      <c r="I126" s="23">
        <v>19443.89</v>
      </c>
      <c r="J126" s="23">
        <v>0</v>
      </c>
    </row>
    <row r="127" spans="3:10" ht="12.75">
      <c r="C127" s="20" t="s">
        <v>625</v>
      </c>
      <c r="D127" s="20" t="s">
        <v>626</v>
      </c>
      <c r="E127" s="20"/>
      <c r="F127" s="21">
        <f>F128+F129+F130</f>
        <v>5000</v>
      </c>
      <c r="G127" s="21">
        <f>G128+G129+G130</f>
        <v>5000</v>
      </c>
      <c r="H127" s="21">
        <f>H128+H129+H130</f>
        <v>3780.57</v>
      </c>
      <c r="I127" s="21">
        <f>I128+I129+I130</f>
        <v>3484.99</v>
      </c>
      <c r="J127" s="21">
        <f>J128+J129+J130</f>
        <v>0</v>
      </c>
    </row>
    <row r="128" spans="4:10" ht="12.75">
      <c r="D128" s="22" t="s">
        <v>627</v>
      </c>
      <c r="E128" s="22" t="s">
        <v>628</v>
      </c>
      <c r="F128" s="23">
        <v>5000</v>
      </c>
      <c r="G128" s="23">
        <v>5000</v>
      </c>
      <c r="H128" s="23">
        <v>3780.57</v>
      </c>
      <c r="I128" s="23">
        <v>3484.99</v>
      </c>
      <c r="J128" s="23">
        <v>0</v>
      </c>
    </row>
    <row r="129" spans="4:10" ht="12.75">
      <c r="D129" s="22" t="s">
        <v>629</v>
      </c>
      <c r="E129" s="22" t="s">
        <v>630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4:10" ht="12.75">
      <c r="D130" s="22" t="s">
        <v>631</v>
      </c>
      <c r="E130" s="22" t="s">
        <v>632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2:10" ht="12.75">
      <c r="B131" s="18" t="s">
        <v>51</v>
      </c>
      <c r="C131" s="18" t="s">
        <v>633</v>
      </c>
      <c r="D131" s="18"/>
      <c r="E131" s="18"/>
      <c r="F131" s="19">
        <f>F132+F137+F142+F146+F150</f>
        <v>450</v>
      </c>
      <c r="G131" s="19">
        <f>G132+G137+G142+G146+G150</f>
        <v>1650</v>
      </c>
      <c r="H131" s="19">
        <f>H132+H137+H142+H146+H150</f>
        <v>1590.5</v>
      </c>
      <c r="I131" s="19">
        <f>I132+I137+I142+I146+I150</f>
        <v>1590.5</v>
      </c>
      <c r="J131" s="19">
        <f>J132+J137+J142+J146+J150</f>
        <v>0</v>
      </c>
    </row>
    <row r="132" spans="3:10" ht="12.75">
      <c r="C132" s="20" t="s">
        <v>53</v>
      </c>
      <c r="D132" s="20" t="s">
        <v>453</v>
      </c>
      <c r="E132" s="20"/>
      <c r="F132" s="21">
        <f>F133</f>
        <v>0</v>
      </c>
      <c r="G132" s="21">
        <f>G133</f>
        <v>0</v>
      </c>
      <c r="H132" s="21">
        <f>H133</f>
        <v>0</v>
      </c>
      <c r="I132" s="21">
        <f>I133</f>
        <v>0</v>
      </c>
      <c r="J132" s="21">
        <f>J133</f>
        <v>0</v>
      </c>
    </row>
    <row r="133" spans="4:10" ht="12.75">
      <c r="D133" s="22" t="s">
        <v>634</v>
      </c>
      <c r="E133" s="22" t="s">
        <v>635</v>
      </c>
      <c r="F133" s="23">
        <f>F134+F135+F136</f>
        <v>0</v>
      </c>
      <c r="G133" s="23">
        <f>G134+G135+G136</f>
        <v>0</v>
      </c>
      <c r="H133" s="23">
        <f>H134+H135+H136</f>
        <v>0</v>
      </c>
      <c r="I133" s="23">
        <f>I134+I135+I136</f>
        <v>0</v>
      </c>
      <c r="J133" s="23">
        <f>J134+J135+J136</f>
        <v>0</v>
      </c>
    </row>
    <row r="134" spans="5:10" ht="12.75">
      <c r="E134" s="22" t="s">
        <v>636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</row>
    <row r="135" spans="5:10" ht="12.75">
      <c r="E135" s="22" t="s">
        <v>637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</row>
    <row r="136" spans="5:10" ht="12.75">
      <c r="E136" s="22" t="s">
        <v>638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3:10" ht="12.75">
      <c r="C137" s="20" t="s">
        <v>56</v>
      </c>
      <c r="D137" s="20" t="s">
        <v>457</v>
      </c>
      <c r="E137" s="20"/>
      <c r="F137" s="21">
        <f>F138</f>
        <v>0</v>
      </c>
      <c r="G137" s="21">
        <f>G138</f>
        <v>0</v>
      </c>
      <c r="H137" s="21">
        <f>H138</f>
        <v>0</v>
      </c>
      <c r="I137" s="21">
        <f>I138</f>
        <v>0</v>
      </c>
      <c r="J137" s="21">
        <f>J138</f>
        <v>0</v>
      </c>
    </row>
    <row r="138" spans="4:10" ht="12.75">
      <c r="D138" s="22" t="s">
        <v>86</v>
      </c>
      <c r="E138" s="22" t="s">
        <v>639</v>
      </c>
      <c r="F138" s="23">
        <f>F139+F140+F141</f>
        <v>0</v>
      </c>
      <c r="G138" s="23">
        <f>G139+G140+G141</f>
        <v>0</v>
      </c>
      <c r="H138" s="23">
        <f>H139+H140+H141</f>
        <v>0</v>
      </c>
      <c r="I138" s="23">
        <f>I139+I140+I141</f>
        <v>0</v>
      </c>
      <c r="J138" s="23">
        <f>J139+J140+J141</f>
        <v>0</v>
      </c>
    </row>
    <row r="139" spans="5:10" ht="12.75">
      <c r="E139" s="22" t="s">
        <v>640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</row>
    <row r="140" spans="5:10" ht="12.75">
      <c r="E140" s="22" t="s">
        <v>641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5:10" ht="12.75">
      <c r="E141" s="22" t="s">
        <v>642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</row>
    <row r="142" spans="3:10" ht="12.75">
      <c r="C142" s="20" t="s">
        <v>90</v>
      </c>
      <c r="D142" s="20" t="s">
        <v>643</v>
      </c>
      <c r="E142" s="20"/>
      <c r="F142" s="21">
        <f>F143</f>
        <v>0</v>
      </c>
      <c r="G142" s="21">
        <f>G143</f>
        <v>0</v>
      </c>
      <c r="H142" s="21">
        <f>H143</f>
        <v>0</v>
      </c>
      <c r="I142" s="21">
        <f>I143</f>
        <v>0</v>
      </c>
      <c r="J142" s="21">
        <f>J143</f>
        <v>0</v>
      </c>
    </row>
    <row r="143" spans="4:10" ht="12.75">
      <c r="D143" s="22" t="s">
        <v>109</v>
      </c>
      <c r="E143" s="22" t="s">
        <v>643</v>
      </c>
      <c r="F143" s="23">
        <f>F144+F145</f>
        <v>0</v>
      </c>
      <c r="G143" s="23">
        <f>G144+G145</f>
        <v>0</v>
      </c>
      <c r="H143" s="23">
        <f>H144+H145</f>
        <v>0</v>
      </c>
      <c r="I143" s="23">
        <f>I144+I145</f>
        <v>0</v>
      </c>
      <c r="J143" s="23">
        <f>J144+J145</f>
        <v>0</v>
      </c>
    </row>
    <row r="144" spans="5:10" ht="12.75">
      <c r="E144" s="22" t="s">
        <v>644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5:10" ht="12.75">
      <c r="E145" s="22" t="s">
        <v>645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3:10" ht="12.75">
      <c r="C146" s="20" t="s">
        <v>646</v>
      </c>
      <c r="D146" s="20" t="s">
        <v>647</v>
      </c>
      <c r="E146" s="20"/>
      <c r="F146" s="21">
        <f>F147</f>
        <v>0</v>
      </c>
      <c r="G146" s="21">
        <f>G147</f>
        <v>0</v>
      </c>
      <c r="H146" s="21">
        <f>H147</f>
        <v>0</v>
      </c>
      <c r="I146" s="21">
        <f>I147</f>
        <v>0</v>
      </c>
      <c r="J146" s="21">
        <f>J147</f>
        <v>0</v>
      </c>
    </row>
    <row r="147" spans="4:10" ht="12.75">
      <c r="D147" s="22" t="s">
        <v>648</v>
      </c>
      <c r="E147" s="22" t="s">
        <v>647</v>
      </c>
      <c r="F147" s="23">
        <f>F148+F149</f>
        <v>0</v>
      </c>
      <c r="G147" s="23">
        <f>G148+G149</f>
        <v>0</v>
      </c>
      <c r="H147" s="23">
        <f>H148+H149</f>
        <v>0</v>
      </c>
      <c r="I147" s="23">
        <f>I148+I149</f>
        <v>0</v>
      </c>
      <c r="J147" s="23">
        <f>J148+J149</f>
        <v>0</v>
      </c>
    </row>
    <row r="148" spans="5:10" ht="12.75">
      <c r="E148" s="22" t="s">
        <v>649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</row>
    <row r="149" spans="5:10" ht="12.75">
      <c r="E149" s="22" t="s">
        <v>650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</row>
    <row r="150" spans="3:10" ht="12.75">
      <c r="C150" s="20" t="s">
        <v>121</v>
      </c>
      <c r="D150" s="20" t="s">
        <v>651</v>
      </c>
      <c r="E150" s="20"/>
      <c r="F150" s="21">
        <f>F151+F152+F153+F154</f>
        <v>450</v>
      </c>
      <c r="G150" s="21">
        <f>G151+G152+G153+G154</f>
        <v>1650</v>
      </c>
      <c r="H150" s="21">
        <f>H151+H152+H153+H154</f>
        <v>1590.5</v>
      </c>
      <c r="I150" s="21">
        <f>I151+I152+I153+I154</f>
        <v>1590.5</v>
      </c>
      <c r="J150" s="21">
        <f>J151+J152+J153+J154</f>
        <v>0</v>
      </c>
    </row>
    <row r="151" spans="4:10" ht="12.75">
      <c r="D151" s="22" t="s">
        <v>123</v>
      </c>
      <c r="E151" s="22" t="s">
        <v>652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</row>
    <row r="152" spans="4:10" ht="12.75">
      <c r="D152" s="22" t="s">
        <v>125</v>
      </c>
      <c r="E152" s="22" t="s">
        <v>138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</row>
    <row r="153" spans="4:10" ht="12.75">
      <c r="D153" s="22" t="s">
        <v>653</v>
      </c>
      <c r="E153" s="22" t="s">
        <v>654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</row>
    <row r="154" spans="4:10" ht="12.75">
      <c r="D154" s="22" t="s">
        <v>655</v>
      </c>
      <c r="E154" s="22" t="s">
        <v>656</v>
      </c>
      <c r="F154" s="23">
        <v>450</v>
      </c>
      <c r="G154" s="23">
        <v>1650</v>
      </c>
      <c r="H154" s="23">
        <v>1590.5</v>
      </c>
      <c r="I154" s="23">
        <v>1590.5</v>
      </c>
      <c r="J154" s="23">
        <v>0</v>
      </c>
    </row>
    <row r="155" spans="2:10" ht="12.75">
      <c r="B155" s="18" t="s">
        <v>147</v>
      </c>
      <c r="C155" s="18" t="s">
        <v>148</v>
      </c>
      <c r="D155" s="18"/>
      <c r="E155" s="18"/>
      <c r="F155" s="19">
        <f>F156+F164+F172+F176+F184+F187+F190</f>
        <v>0</v>
      </c>
      <c r="G155" s="19">
        <f>G156+G164+G172+G176+G184+G187+G190</f>
        <v>0</v>
      </c>
      <c r="H155" s="19">
        <f>H156+H164+H172+H176+H184+H187+H190</f>
        <v>0</v>
      </c>
      <c r="I155" s="19">
        <f>I156+I164+I172+I176+I184+I187+I190</f>
        <v>0</v>
      </c>
      <c r="J155" s="19">
        <f>J156+J164+J172+J176+J184+J187+J190</f>
        <v>0</v>
      </c>
    </row>
    <row r="156" spans="3:10" ht="12.75">
      <c r="C156" s="20" t="s">
        <v>149</v>
      </c>
      <c r="D156" s="20" t="s">
        <v>657</v>
      </c>
      <c r="E156" s="20"/>
      <c r="F156" s="21">
        <f>F157+F158+F159+F160+F161+F162+F163</f>
        <v>0</v>
      </c>
      <c r="G156" s="21">
        <f>G157+G158+G159+G160+G161+G162+G163</f>
        <v>0</v>
      </c>
      <c r="H156" s="21">
        <f>H157+H158+H159+H160+H161+H162+H163</f>
        <v>0</v>
      </c>
      <c r="I156" s="21">
        <f>I157+I158+I159+I160+I161+I162+I163</f>
        <v>0</v>
      </c>
      <c r="J156" s="21">
        <f>J157+J158+J159+J160+J161+J162+J163</f>
        <v>0</v>
      </c>
    </row>
    <row r="157" spans="4:10" ht="12.75">
      <c r="D157" s="22" t="s">
        <v>151</v>
      </c>
      <c r="E157" s="22" t="s">
        <v>658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</row>
    <row r="158" spans="4:10" ht="12.75">
      <c r="D158" s="22" t="s">
        <v>155</v>
      </c>
      <c r="E158" s="22" t="s">
        <v>156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</row>
    <row r="159" spans="4:10" ht="12.75">
      <c r="D159" s="22" t="s">
        <v>157</v>
      </c>
      <c r="E159" s="22" t="s">
        <v>158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</row>
    <row r="160" spans="4:10" ht="12.75">
      <c r="D160" s="22" t="s">
        <v>159</v>
      </c>
      <c r="E160" s="22" t="s">
        <v>160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</row>
    <row r="161" spans="4:10" ht="12.75">
      <c r="D161" s="22" t="s">
        <v>161</v>
      </c>
      <c r="E161" s="22" t="s">
        <v>162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</row>
    <row r="162" spans="4:10" ht="12.75">
      <c r="D162" s="22" t="s">
        <v>163</v>
      </c>
      <c r="E162" s="22" t="s">
        <v>164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</row>
    <row r="163" spans="4:10" ht="12.75">
      <c r="D163" s="22" t="s">
        <v>165</v>
      </c>
      <c r="E163" s="22" t="s">
        <v>166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</row>
    <row r="164" spans="3:10" ht="12.75">
      <c r="C164" s="20" t="s">
        <v>167</v>
      </c>
      <c r="D164" s="20" t="s">
        <v>659</v>
      </c>
      <c r="E164" s="20"/>
      <c r="F164" s="21">
        <f>F165+F166+F167+F168+F169+F170+F171</f>
        <v>0</v>
      </c>
      <c r="G164" s="21">
        <f>G165+G166+G167+G168+G169+G170+G171</f>
        <v>0</v>
      </c>
      <c r="H164" s="21">
        <f>H165+H166+H167+H168+H169+H170+H171</f>
        <v>0</v>
      </c>
      <c r="I164" s="21">
        <f>I165+I166+I167+I168+I169+I170+I171</f>
        <v>0</v>
      </c>
      <c r="J164" s="21">
        <f>J165+J166+J167+J168+J169+J170+J171</f>
        <v>0</v>
      </c>
    </row>
    <row r="165" spans="4:10" ht="12.75">
      <c r="D165" s="22" t="s">
        <v>169</v>
      </c>
      <c r="E165" s="22" t="s">
        <v>170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</row>
    <row r="166" spans="4:10" ht="12.75">
      <c r="D166" s="22" t="s">
        <v>171</v>
      </c>
      <c r="E166" s="22" t="s">
        <v>156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</row>
    <row r="167" spans="4:10" ht="12.75">
      <c r="D167" s="22" t="s">
        <v>172</v>
      </c>
      <c r="E167" s="22" t="s">
        <v>660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</row>
    <row r="168" spans="4:10" ht="12.75">
      <c r="D168" s="22" t="s">
        <v>174</v>
      </c>
      <c r="E168" s="22" t="s">
        <v>160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</row>
    <row r="169" spans="4:10" ht="12.75">
      <c r="D169" s="22" t="s">
        <v>175</v>
      </c>
      <c r="E169" s="22" t="s">
        <v>176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</row>
    <row r="170" spans="4:10" ht="12.75">
      <c r="D170" s="22" t="s">
        <v>177</v>
      </c>
      <c r="E170" s="22" t="s">
        <v>178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</row>
    <row r="171" spans="4:10" ht="12.75">
      <c r="D171" s="22" t="s">
        <v>179</v>
      </c>
      <c r="E171" s="22" t="s">
        <v>166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</row>
    <row r="172" spans="3:10" ht="12.75">
      <c r="C172" s="20" t="s">
        <v>180</v>
      </c>
      <c r="D172" s="20" t="s">
        <v>661</v>
      </c>
      <c r="E172" s="20"/>
      <c r="F172" s="21">
        <f>F173+F174+F175</f>
        <v>0</v>
      </c>
      <c r="G172" s="21">
        <f>G173+G174+G175</f>
        <v>0</v>
      </c>
      <c r="H172" s="21">
        <f>H173+H174+H175</f>
        <v>0</v>
      </c>
      <c r="I172" s="21">
        <f>I173+I174+I175</f>
        <v>0</v>
      </c>
      <c r="J172" s="21">
        <f>J173+J174+J175</f>
        <v>0</v>
      </c>
    </row>
    <row r="173" spans="4:10" ht="12.75">
      <c r="D173" s="22" t="s">
        <v>182</v>
      </c>
      <c r="E173" s="22" t="s">
        <v>662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</row>
    <row r="174" spans="4:10" ht="12.75">
      <c r="D174" s="22" t="s">
        <v>186</v>
      </c>
      <c r="E174" s="22" t="s">
        <v>187</v>
      </c>
      <c r="F174" s="23">
        <v>0</v>
      </c>
      <c r="G174" s="23">
        <v>0</v>
      </c>
      <c r="H174" s="23">
        <v>0</v>
      </c>
      <c r="I174" s="23">
        <v>0</v>
      </c>
      <c r="J174" s="23">
        <v>0</v>
      </c>
    </row>
    <row r="175" spans="4:10" ht="12.75">
      <c r="D175" s="22" t="s">
        <v>188</v>
      </c>
      <c r="E175" s="22" t="s">
        <v>166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</row>
    <row r="176" spans="3:10" ht="12.75">
      <c r="C176" s="20" t="s">
        <v>189</v>
      </c>
      <c r="D176" s="20" t="s">
        <v>663</v>
      </c>
      <c r="E176" s="20"/>
      <c r="F176" s="21">
        <f>F177+F178+F179+F180+F181+F182+F183</f>
        <v>0</v>
      </c>
      <c r="G176" s="21">
        <f>G177+G178+G179+G180+G181+G182+G183</f>
        <v>0</v>
      </c>
      <c r="H176" s="21">
        <f>H177+H178+H179+H180+H181+H182+H183</f>
        <v>0</v>
      </c>
      <c r="I176" s="21">
        <f>I177+I178+I179+I180+I181+I182+I183</f>
        <v>0</v>
      </c>
      <c r="J176" s="21">
        <f>J177+J178+J179+J180+J181+J182+J183</f>
        <v>0</v>
      </c>
    </row>
    <row r="177" spans="4:10" ht="12.75">
      <c r="D177" s="22" t="s">
        <v>191</v>
      </c>
      <c r="E177" s="22" t="s">
        <v>192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</row>
    <row r="178" spans="4:10" ht="12.75">
      <c r="D178" s="22" t="s">
        <v>193</v>
      </c>
      <c r="E178" s="22" t="s">
        <v>156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</row>
    <row r="179" spans="4:10" ht="12.75">
      <c r="D179" s="22" t="s">
        <v>194</v>
      </c>
      <c r="E179" s="22" t="s">
        <v>195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</row>
    <row r="180" spans="4:10" ht="12.75">
      <c r="D180" s="22" t="s">
        <v>196</v>
      </c>
      <c r="E180" s="22" t="s">
        <v>197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</row>
    <row r="181" spans="4:10" ht="12.75">
      <c r="D181" s="22" t="s">
        <v>198</v>
      </c>
      <c r="E181" s="22" t="s">
        <v>199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</row>
    <row r="182" spans="4:10" ht="12.75">
      <c r="D182" s="22" t="s">
        <v>200</v>
      </c>
      <c r="E182" s="22" t="s">
        <v>201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</row>
    <row r="183" spans="4:10" ht="12.75">
      <c r="D183" s="22" t="s">
        <v>202</v>
      </c>
      <c r="E183" s="22" t="s">
        <v>203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</row>
    <row r="184" spans="3:10" ht="12.75">
      <c r="C184" s="20" t="s">
        <v>204</v>
      </c>
      <c r="D184" s="20" t="s">
        <v>255</v>
      </c>
      <c r="E184" s="20"/>
      <c r="F184" s="21">
        <f>F185+F186</f>
        <v>0</v>
      </c>
      <c r="G184" s="21">
        <f>G185+G186</f>
        <v>0</v>
      </c>
      <c r="H184" s="21">
        <f>H185+H186</f>
        <v>0</v>
      </c>
      <c r="I184" s="21">
        <f>I185+I186</f>
        <v>0</v>
      </c>
      <c r="J184" s="21">
        <f>J185+J186</f>
        <v>0</v>
      </c>
    </row>
    <row r="185" spans="4:10" ht="12.75">
      <c r="D185" s="22" t="s">
        <v>206</v>
      </c>
      <c r="E185" s="22" t="s">
        <v>207</v>
      </c>
      <c r="F185" s="23">
        <v>0</v>
      </c>
      <c r="G185" s="23">
        <v>0</v>
      </c>
      <c r="H185" s="23">
        <v>0</v>
      </c>
      <c r="I185" s="23">
        <v>0</v>
      </c>
      <c r="J185" s="23">
        <v>0</v>
      </c>
    </row>
    <row r="186" spans="4:10" ht="12.75">
      <c r="D186" s="22" t="s">
        <v>208</v>
      </c>
      <c r="E186" s="22" t="s">
        <v>209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</row>
    <row r="187" spans="3:10" ht="12.75">
      <c r="C187" s="20" t="s">
        <v>210</v>
      </c>
      <c r="D187" s="20" t="s">
        <v>664</v>
      </c>
      <c r="E187" s="20"/>
      <c r="F187" s="21">
        <f>F188+F189</f>
        <v>0</v>
      </c>
      <c r="G187" s="21">
        <f>G188+G189</f>
        <v>0</v>
      </c>
      <c r="H187" s="21">
        <f>H188+H189</f>
        <v>0</v>
      </c>
      <c r="I187" s="21">
        <f>I188+I189</f>
        <v>0</v>
      </c>
      <c r="J187" s="21">
        <f>J188+J189</f>
        <v>0</v>
      </c>
    </row>
    <row r="188" spans="4:10" ht="12.75">
      <c r="D188" s="22" t="s">
        <v>212</v>
      </c>
      <c r="E188" s="22" t="s">
        <v>213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</row>
    <row r="189" spans="4:10" ht="12.75">
      <c r="D189" s="22" t="s">
        <v>214</v>
      </c>
      <c r="E189" s="22" t="s">
        <v>215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</row>
    <row r="190" spans="3:10" ht="12.75">
      <c r="C190" s="20" t="s">
        <v>216</v>
      </c>
      <c r="D190" s="20" t="s">
        <v>665</v>
      </c>
      <c r="E190" s="20"/>
      <c r="F190" s="21">
        <f>F191</f>
        <v>0</v>
      </c>
      <c r="G190" s="21">
        <f>G191</f>
        <v>0</v>
      </c>
      <c r="H190" s="21">
        <f>H191</f>
        <v>0</v>
      </c>
      <c r="I190" s="21">
        <f>I191</f>
        <v>0</v>
      </c>
      <c r="J190" s="21">
        <f>J191</f>
        <v>0</v>
      </c>
    </row>
    <row r="191" spans="4:10" ht="12.75">
      <c r="D191" s="22" t="s">
        <v>218</v>
      </c>
      <c r="E191" s="22" t="s">
        <v>665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</row>
    <row r="192" spans="2:10" ht="12.75">
      <c r="B192" s="18" t="s">
        <v>228</v>
      </c>
      <c r="C192" s="18" t="s">
        <v>666</v>
      </c>
      <c r="D192" s="18"/>
      <c r="E192" s="18"/>
      <c r="F192" s="19">
        <f aca="true" t="shared" si="0" ref="F192:F193">F193</f>
        <v>0</v>
      </c>
      <c r="G192" s="19">
        <f aca="true" t="shared" si="1" ref="G192:G193">G193</f>
        <v>0</v>
      </c>
      <c r="H192" s="19">
        <f aca="true" t="shared" si="2" ref="H192:H193">H193</f>
        <v>0</v>
      </c>
      <c r="I192" s="19">
        <f aca="true" t="shared" si="3" ref="I192:I193">I193</f>
        <v>0</v>
      </c>
      <c r="J192" s="19">
        <f aca="true" t="shared" si="4" ref="J192:J193">J193</f>
        <v>0</v>
      </c>
    </row>
    <row r="193" spans="3:10" ht="12.75">
      <c r="C193" s="20" t="s">
        <v>230</v>
      </c>
      <c r="D193" s="20" t="s">
        <v>667</v>
      </c>
      <c r="E193" s="20"/>
      <c r="F193" s="21">
        <f t="shared" si="0"/>
        <v>0</v>
      </c>
      <c r="G193" s="21">
        <f t="shared" si="1"/>
        <v>0</v>
      </c>
      <c r="H193" s="21">
        <f t="shared" si="2"/>
        <v>0</v>
      </c>
      <c r="I193" s="21">
        <f t="shared" si="3"/>
        <v>0</v>
      </c>
      <c r="J193" s="21">
        <f t="shared" si="4"/>
        <v>0</v>
      </c>
    </row>
    <row r="194" spans="4:10" ht="12.75">
      <c r="D194" s="22" t="s">
        <v>232</v>
      </c>
      <c r="E194" s="22" t="s">
        <v>667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</row>
    <row r="195" spans="5:10" ht="12.75">
      <c r="E195" s="18" t="s">
        <v>308</v>
      </c>
      <c r="F195" s="19">
        <f>F10+F53+F131+F155+F192</f>
        <v>5814178</v>
      </c>
      <c r="G195" s="19">
        <f>G10+G53+G131+G155+G192</f>
        <v>6022535.9</v>
      </c>
      <c r="H195" s="19">
        <f>H10+H53+H131+H155+H192</f>
        <v>5903905.920000001</v>
      </c>
      <c r="I195" s="19">
        <f>I10+I53+I131+I155+I192</f>
        <v>5870024.65</v>
      </c>
      <c r="J195" s="19">
        <f>J10+J53+J131+J155+J192</f>
        <v>104190.71</v>
      </c>
    </row>
  </sheetData>
  <sheetProtection selectLockedCells="1" selectUnlockedCells="1"/>
  <mergeCells count="14">
    <mergeCell ref="A2:I2"/>
    <mergeCell ref="A3:I3"/>
    <mergeCell ref="A4:E4"/>
    <mergeCell ref="F4:H4"/>
    <mergeCell ref="A5:E5"/>
    <mergeCell ref="A6:E6"/>
    <mergeCell ref="A8:E8"/>
    <mergeCell ref="F8:I8"/>
    <mergeCell ref="A9:E9"/>
    <mergeCell ref="C10:E10"/>
    <mergeCell ref="C53:E53"/>
    <mergeCell ref="C131:E131"/>
    <mergeCell ref="C155:E155"/>
    <mergeCell ref="C192:E19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4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3" width="3.8515625" style="0" customWidth="1"/>
    <col min="4" max="4" width="5.8515625" style="0" customWidth="1"/>
    <col min="5" max="5" width="52.8515625" style="0" customWidth="1"/>
    <col min="6" max="10" width="22.00390625" style="0" customWidth="1"/>
    <col min="14" max="16384" width="11.57421875" style="0" customWidth="1"/>
  </cols>
  <sheetData>
    <row r="2" spans="1:9" ht="18.7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668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25" t="s">
        <v>8</v>
      </c>
    </row>
    <row r="8" spans="1:10" ht="26.25" customHeight="1">
      <c r="A8" s="28" t="s">
        <v>669</v>
      </c>
      <c r="B8" s="28"/>
      <c r="C8" s="28"/>
      <c r="D8" s="28"/>
      <c r="E8" s="28"/>
      <c r="F8" s="14" t="s">
        <v>9</v>
      </c>
      <c r="G8" s="14"/>
      <c r="H8" s="14"/>
      <c r="I8" s="14"/>
      <c r="J8" s="15" t="s">
        <v>10</v>
      </c>
    </row>
    <row r="9" spans="1:10" ht="37.5">
      <c r="A9" s="27"/>
      <c r="B9" s="27"/>
      <c r="C9" s="27"/>
      <c r="D9" s="27"/>
      <c r="E9" s="27"/>
      <c r="F9" s="17">
        <f>CONCATENATE("Previsiones iniciales Presupuesto ",F5)</f>
        <v>0</v>
      </c>
      <c r="G9" s="17" t="s">
        <v>470</v>
      </c>
      <c r="H9" s="17" t="s">
        <v>471</v>
      </c>
      <c r="I9" s="17" t="s">
        <v>472</v>
      </c>
      <c r="J9" s="17" t="s">
        <v>472</v>
      </c>
    </row>
    <row r="10" spans="2:10" ht="14.25">
      <c r="B10" s="18" t="s">
        <v>310</v>
      </c>
      <c r="C10" s="18" t="s">
        <v>670</v>
      </c>
      <c r="D10" s="18"/>
      <c r="E10" s="18"/>
      <c r="F10" s="19">
        <f>F11+F17+F36+F45+F47+F63</f>
        <v>140943</v>
      </c>
      <c r="G10" s="19">
        <f>G11+G17+G36+G45+G47+G63</f>
        <v>243298.78</v>
      </c>
      <c r="H10" s="19">
        <f>H11+H17+H36+H45+H47+H63</f>
        <v>47332.90000000001</v>
      </c>
      <c r="I10" s="19">
        <f>I11+I17+I36+I45+I47+I63</f>
        <v>44633.170000000006</v>
      </c>
      <c r="J10" s="19">
        <f>J11+J17+J36+J45+J47+J63</f>
        <v>0</v>
      </c>
    </row>
    <row r="11" spans="3:10" ht="14.25">
      <c r="C11" s="20" t="s">
        <v>312</v>
      </c>
      <c r="D11" s="20" t="s">
        <v>671</v>
      </c>
      <c r="E11" s="20"/>
      <c r="F11" s="21">
        <f>F12+F13+F14+F15+F16</f>
        <v>0</v>
      </c>
      <c r="G11" s="21">
        <f>G12+G13+G14+G15+G16</f>
        <v>0</v>
      </c>
      <c r="H11" s="21">
        <f>H12+H13+H14+H15+H16</f>
        <v>0</v>
      </c>
      <c r="I11" s="21">
        <f>I12+I13+I14+I15+I16</f>
        <v>0</v>
      </c>
      <c r="J11" s="21">
        <f>J12+J13+J14+J15+J16</f>
        <v>0</v>
      </c>
    </row>
    <row r="12" spans="4:10" ht="14.25">
      <c r="D12" s="22" t="s">
        <v>314</v>
      </c>
      <c r="E12" s="22" t="s">
        <v>672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</row>
    <row r="13" spans="4:10" ht="14.25">
      <c r="D13" s="22" t="s">
        <v>316</v>
      </c>
      <c r="E13" s="22" t="s">
        <v>673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4:10" ht="14.25">
      <c r="D14" s="22" t="s">
        <v>674</v>
      </c>
      <c r="E14" s="22" t="s">
        <v>675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4:10" ht="14.25">
      <c r="D15" s="22" t="s">
        <v>318</v>
      </c>
      <c r="E15" s="22" t="s">
        <v>319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4:10" ht="14.25">
      <c r="D16" s="22" t="s">
        <v>320</v>
      </c>
      <c r="E16" s="22" t="s">
        <v>676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</row>
    <row r="17" spans="3:10" ht="14.25">
      <c r="C17" s="20" t="s">
        <v>677</v>
      </c>
      <c r="D17" s="20" t="s">
        <v>678</v>
      </c>
      <c r="E17" s="20"/>
      <c r="F17" s="21">
        <f>F18+F19+F22+F27+F28+F32+F33+F34+F35</f>
        <v>140943</v>
      </c>
      <c r="G17" s="21">
        <f>G18+G19+G22+G27+G28+G32+G33+G34+G35</f>
        <v>243298.78</v>
      </c>
      <c r="H17" s="21">
        <f>H18+H19+H22+H27+H28+H32+H33+H34+H35</f>
        <v>47332.90000000001</v>
      </c>
      <c r="I17" s="21">
        <f>I18+I19+I22+I27+I28+I32+I33+I34+I35</f>
        <v>44633.170000000006</v>
      </c>
      <c r="J17" s="21">
        <f>J18+J19+J22+J27+J28+J32+J33+J34+J35</f>
        <v>0</v>
      </c>
    </row>
    <row r="18" spans="4:10" ht="14.25">
      <c r="D18" s="22" t="s">
        <v>679</v>
      </c>
      <c r="E18" s="22" t="s">
        <v>535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</row>
    <row r="19" spans="4:10" ht="14.25">
      <c r="D19" s="22" t="s">
        <v>680</v>
      </c>
      <c r="E19" s="22" t="s">
        <v>537</v>
      </c>
      <c r="F19" s="23">
        <f>F20+F21</f>
        <v>45743</v>
      </c>
      <c r="G19" s="23">
        <f>G20+G21</f>
        <v>70858.04</v>
      </c>
      <c r="H19" s="23">
        <f>H20+H21</f>
        <v>18000</v>
      </c>
      <c r="I19" s="23">
        <f>I20+I21</f>
        <v>18000</v>
      </c>
      <c r="J19" s="23">
        <f>J20+J21</f>
        <v>0</v>
      </c>
    </row>
    <row r="20" spans="5:10" ht="14.25">
      <c r="E20" s="22" t="s">
        <v>681</v>
      </c>
      <c r="F20" s="23">
        <v>45743</v>
      </c>
      <c r="G20" s="23">
        <v>70858.04</v>
      </c>
      <c r="H20" s="23">
        <v>18000</v>
      </c>
      <c r="I20" s="23">
        <v>18000</v>
      </c>
      <c r="J20" s="23">
        <v>0</v>
      </c>
    </row>
    <row r="21" spans="5:10" ht="14.25">
      <c r="E21" s="22" t="s">
        <v>682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4:10" ht="14.25">
      <c r="D22" s="22" t="s">
        <v>683</v>
      </c>
      <c r="E22" s="22" t="s">
        <v>539</v>
      </c>
      <c r="F22" s="23">
        <f>F23+F24+F25+F26</f>
        <v>8700</v>
      </c>
      <c r="G22" s="23">
        <f>G23+G24+G25+G26</f>
        <v>30623.99</v>
      </c>
      <c r="H22" s="23">
        <f>H23+H24+H25+H26</f>
        <v>3491.52</v>
      </c>
      <c r="I22" s="23">
        <f>I23+I24+I25+I26</f>
        <v>3007.52</v>
      </c>
      <c r="J22" s="23">
        <f>J23+J24+J25+J26</f>
        <v>0</v>
      </c>
    </row>
    <row r="23" spans="5:10" ht="14.25">
      <c r="E23" s="22" t="s">
        <v>684</v>
      </c>
      <c r="F23" s="23">
        <v>8700</v>
      </c>
      <c r="G23" s="23">
        <v>30623.99</v>
      </c>
      <c r="H23" s="23">
        <v>3491.52</v>
      </c>
      <c r="I23" s="23">
        <v>3007.52</v>
      </c>
      <c r="J23" s="23">
        <v>0</v>
      </c>
    </row>
    <row r="24" spans="5:10" ht="14.25">
      <c r="E24" s="22" t="s">
        <v>685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</row>
    <row r="25" spans="5:10" ht="14.25">
      <c r="E25" s="22" t="s">
        <v>686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</row>
    <row r="26" spans="5:10" ht="14.25">
      <c r="E26" s="22" t="s">
        <v>687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</row>
    <row r="27" spans="4:10" ht="14.25">
      <c r="D27" s="22" t="s">
        <v>688</v>
      </c>
      <c r="E27" s="22" t="s">
        <v>541</v>
      </c>
      <c r="F27" s="23">
        <v>0</v>
      </c>
      <c r="G27" s="23">
        <v>32698</v>
      </c>
      <c r="H27" s="23">
        <v>0</v>
      </c>
      <c r="I27" s="23">
        <v>0</v>
      </c>
      <c r="J27" s="23">
        <v>0</v>
      </c>
    </row>
    <row r="28" spans="4:10" ht="14.25">
      <c r="D28" s="22" t="s">
        <v>689</v>
      </c>
      <c r="E28" s="22" t="s">
        <v>543</v>
      </c>
      <c r="F28" s="23">
        <f>F29+F30+F31</f>
        <v>5500</v>
      </c>
      <c r="G28" s="23">
        <f>G29+G30+G31</f>
        <v>11250</v>
      </c>
      <c r="H28" s="23">
        <f>H29+H30+H31</f>
        <v>5714.67</v>
      </c>
      <c r="I28" s="23">
        <f>I29+I30+I31</f>
        <v>5714.67</v>
      </c>
      <c r="J28" s="23">
        <f>J29+J30+J31</f>
        <v>0</v>
      </c>
    </row>
    <row r="29" spans="5:10" ht="14.25">
      <c r="E29" s="22" t="s">
        <v>690</v>
      </c>
      <c r="F29" s="23">
        <v>0</v>
      </c>
      <c r="G29" s="23">
        <v>5750</v>
      </c>
      <c r="H29" s="23">
        <v>745.36</v>
      </c>
      <c r="I29" s="23">
        <v>745.36</v>
      </c>
      <c r="J29" s="23">
        <v>0</v>
      </c>
    </row>
    <row r="30" spans="5:10" ht="14.25">
      <c r="E30" s="22" t="s">
        <v>691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5:10" ht="14.25">
      <c r="E31" s="22" t="s">
        <v>692</v>
      </c>
      <c r="F31" s="23">
        <v>5500</v>
      </c>
      <c r="G31" s="23">
        <v>5500</v>
      </c>
      <c r="H31" s="23">
        <v>4969.31</v>
      </c>
      <c r="I31" s="23">
        <v>4969.31</v>
      </c>
      <c r="J31" s="23">
        <v>0</v>
      </c>
    </row>
    <row r="32" spans="4:10" ht="14.25">
      <c r="D32" s="22" t="s">
        <v>693</v>
      </c>
      <c r="E32" s="22" t="s">
        <v>545</v>
      </c>
      <c r="F32" s="23">
        <v>16050</v>
      </c>
      <c r="G32" s="23">
        <v>20450</v>
      </c>
      <c r="H32" s="23">
        <v>1788.72</v>
      </c>
      <c r="I32" s="23">
        <v>63.99</v>
      </c>
      <c r="J32" s="23">
        <v>0</v>
      </c>
    </row>
    <row r="33" spans="4:10" ht="14.25">
      <c r="D33" s="22" t="s">
        <v>694</v>
      </c>
      <c r="E33" s="22" t="s">
        <v>695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4:10" ht="14.25">
      <c r="D34" s="22" t="s">
        <v>696</v>
      </c>
      <c r="E34" s="22" t="s">
        <v>697</v>
      </c>
      <c r="F34" s="23">
        <v>6000</v>
      </c>
      <c r="G34" s="23">
        <v>9424.13</v>
      </c>
      <c r="H34" s="23">
        <v>6733.77</v>
      </c>
      <c r="I34" s="23">
        <v>6733.77</v>
      </c>
      <c r="J34" s="23">
        <v>0</v>
      </c>
    </row>
    <row r="35" spans="4:10" ht="14.25">
      <c r="D35" s="22" t="s">
        <v>698</v>
      </c>
      <c r="E35" s="22" t="s">
        <v>676</v>
      </c>
      <c r="F35" s="23">
        <v>58950</v>
      </c>
      <c r="G35" s="23">
        <v>67994.62</v>
      </c>
      <c r="H35" s="23">
        <v>11604.22</v>
      </c>
      <c r="I35" s="23">
        <v>11113.22</v>
      </c>
      <c r="J35" s="23">
        <v>0</v>
      </c>
    </row>
    <row r="36" spans="3:10" ht="14.25">
      <c r="C36" s="20" t="s">
        <v>699</v>
      </c>
      <c r="D36" s="20" t="s">
        <v>700</v>
      </c>
      <c r="E36" s="20"/>
      <c r="F36" s="21">
        <f>F37+F38+F39+F40+F41+F42+F43+F44</f>
        <v>0</v>
      </c>
      <c r="G36" s="21">
        <f>G37+G38+G39+G40+G41+G42+G43+G44</f>
        <v>0</v>
      </c>
      <c r="H36" s="21">
        <f>H37+H38+H39+H40+H41+H42+H43+H44</f>
        <v>0</v>
      </c>
      <c r="I36" s="21">
        <f>I37+I38+I39+I40+I41+I42+I43+I44</f>
        <v>0</v>
      </c>
      <c r="J36" s="21">
        <f>J37+J38+J39+J40+J41+J42+J43+J44</f>
        <v>0</v>
      </c>
    </row>
    <row r="37" spans="4:10" ht="14.25">
      <c r="D37" s="22" t="s">
        <v>701</v>
      </c>
      <c r="E37" s="22" t="s">
        <v>294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4:10" ht="14.25">
      <c r="D38" s="22" t="s">
        <v>702</v>
      </c>
      <c r="E38" s="22" t="s">
        <v>703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</row>
    <row r="39" spans="4:10" ht="14.25">
      <c r="D39" s="22" t="s">
        <v>704</v>
      </c>
      <c r="E39" s="22" t="s">
        <v>705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4:10" ht="14.25">
      <c r="D40" s="22" t="s">
        <v>706</v>
      </c>
      <c r="E40" s="22" t="s">
        <v>707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4:10" ht="14.25">
      <c r="D41" s="22" t="s">
        <v>708</v>
      </c>
      <c r="E41" s="22" t="s">
        <v>709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4:10" ht="14.25">
      <c r="D42" s="22" t="s">
        <v>710</v>
      </c>
      <c r="E42" s="22" t="s">
        <v>711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4:10" ht="14.25">
      <c r="D43" s="22" t="s">
        <v>712</v>
      </c>
      <c r="E43" s="22" t="s">
        <v>713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4:10" ht="14.25">
      <c r="D44" s="22" t="s">
        <v>714</v>
      </c>
      <c r="E44" s="22" t="s">
        <v>715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3:10" ht="14.25">
      <c r="C45" s="20" t="s">
        <v>348</v>
      </c>
      <c r="D45" s="20" t="s">
        <v>716</v>
      </c>
      <c r="E45" s="20"/>
      <c r="F45" s="21">
        <f>F46</f>
        <v>0</v>
      </c>
      <c r="G45" s="21">
        <f>G46</f>
        <v>0</v>
      </c>
      <c r="H45" s="21">
        <f>H46</f>
        <v>0</v>
      </c>
      <c r="I45" s="21">
        <f>I46</f>
        <v>0</v>
      </c>
      <c r="J45" s="21">
        <f>J46</f>
        <v>0</v>
      </c>
    </row>
    <row r="46" spans="4:10" ht="14.25">
      <c r="D46" s="22" t="s">
        <v>350</v>
      </c>
      <c r="E46" s="22" t="s">
        <v>717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3:10" ht="14.25">
      <c r="C47" s="20" t="s">
        <v>718</v>
      </c>
      <c r="D47" s="20" t="s">
        <v>719</v>
      </c>
      <c r="E47" s="20"/>
      <c r="F47" s="21">
        <f>F48+F49+F50+F55+F56+F60+F61+F62</f>
        <v>0</v>
      </c>
      <c r="G47" s="21">
        <f>G48+G49+G50+G55+G56+G60+G61+G62</f>
        <v>0</v>
      </c>
      <c r="H47" s="21">
        <f>H48+H49+H50+H55+H56+H60+H61+H62</f>
        <v>0</v>
      </c>
      <c r="I47" s="21">
        <f>I48+I49+I50+I55+I56+I60+I61+I62</f>
        <v>0</v>
      </c>
      <c r="J47" s="21">
        <f>J48+J49+J50+J55+J56+J60+J61+J62</f>
        <v>0</v>
      </c>
    </row>
    <row r="48" spans="4:10" ht="14.25">
      <c r="D48" s="22" t="s">
        <v>354</v>
      </c>
      <c r="E48" s="22" t="s">
        <v>535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4:10" ht="14.25">
      <c r="D49" s="22" t="s">
        <v>720</v>
      </c>
      <c r="E49" s="22" t="s">
        <v>537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4:10" ht="14.25">
      <c r="D50" s="22" t="s">
        <v>721</v>
      </c>
      <c r="E50" s="22" t="s">
        <v>539</v>
      </c>
      <c r="F50" s="23">
        <f>F51+F52+F53+F54</f>
        <v>0</v>
      </c>
      <c r="G50" s="23">
        <f>G51+G52+G53+G54</f>
        <v>0</v>
      </c>
      <c r="H50" s="23">
        <f>H51+H52+H53+H54</f>
        <v>0</v>
      </c>
      <c r="I50" s="23">
        <f>I51+I52+I53+I54</f>
        <v>0</v>
      </c>
      <c r="J50" s="23">
        <f>J51+J52+J53+J54</f>
        <v>0</v>
      </c>
    </row>
    <row r="51" spans="5:10" ht="14.25">
      <c r="E51" s="22" t="s">
        <v>722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5:10" ht="14.25">
      <c r="E52" s="22" t="s">
        <v>723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5:10" ht="14.25">
      <c r="E53" s="22" t="s">
        <v>724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5:10" ht="14.25">
      <c r="E54" s="22" t="s">
        <v>725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4:10" ht="14.25">
      <c r="D55" s="22" t="s">
        <v>726</v>
      </c>
      <c r="E55" s="22" t="s">
        <v>541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4:10" ht="14.25">
      <c r="D56" s="22" t="s">
        <v>727</v>
      </c>
      <c r="E56" s="22" t="s">
        <v>543</v>
      </c>
      <c r="F56" s="23">
        <f>F57+F58+F59</f>
        <v>0</v>
      </c>
      <c r="G56" s="23">
        <f>G57+G58+G59</f>
        <v>0</v>
      </c>
      <c r="H56" s="23">
        <f>H57+H58+H59</f>
        <v>0</v>
      </c>
      <c r="I56" s="23">
        <f>I57+I58+I59</f>
        <v>0</v>
      </c>
      <c r="J56" s="23">
        <f>J57+J58+J59</f>
        <v>0</v>
      </c>
    </row>
    <row r="57" spans="5:10" ht="14.25">
      <c r="E57" s="22" t="s">
        <v>728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5:10" ht="14.25">
      <c r="E58" s="22" t="s">
        <v>729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5:10" ht="14.25">
      <c r="E59" s="22" t="s">
        <v>730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4:10" ht="14.25">
      <c r="D60" s="22" t="s">
        <v>731</v>
      </c>
      <c r="E60" s="22" t="s">
        <v>545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4:10" ht="14.25">
      <c r="D61" s="22" t="s">
        <v>732</v>
      </c>
      <c r="E61" s="22" t="s">
        <v>695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4:10" ht="14.25">
      <c r="D62" s="22" t="s">
        <v>733</v>
      </c>
      <c r="E62" s="22" t="s">
        <v>676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</row>
    <row r="63" spans="3:10" ht="14.25">
      <c r="C63" s="20" t="s">
        <v>734</v>
      </c>
      <c r="D63" s="20" t="s">
        <v>735</v>
      </c>
      <c r="E63" s="20"/>
      <c r="F63" s="21">
        <f>F64+F65+F66</f>
        <v>0</v>
      </c>
      <c r="G63" s="21">
        <f>G64+G65+G66</f>
        <v>0</v>
      </c>
      <c r="H63" s="21">
        <f>H64+H65+H66</f>
        <v>0</v>
      </c>
      <c r="I63" s="21">
        <f>I64+I65+I66</f>
        <v>0</v>
      </c>
      <c r="J63" s="21">
        <f>J64+J65+J66</f>
        <v>0</v>
      </c>
    </row>
    <row r="64" spans="4:10" ht="14.25">
      <c r="D64" s="22" t="s">
        <v>736</v>
      </c>
      <c r="E64" s="22" t="s">
        <v>737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4:10" ht="14.25">
      <c r="D65" s="22" t="s">
        <v>738</v>
      </c>
      <c r="E65" s="22" t="s">
        <v>739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</row>
    <row r="66" spans="4:10" ht="14.25">
      <c r="D66" s="22" t="s">
        <v>740</v>
      </c>
      <c r="E66" s="22" t="s">
        <v>676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2:10" ht="14.25">
      <c r="B67" s="18" t="s">
        <v>356</v>
      </c>
      <c r="C67" s="18" t="s">
        <v>357</v>
      </c>
      <c r="D67" s="18"/>
      <c r="E67" s="18"/>
      <c r="F67" s="19">
        <f>F68+F76+F84+F88+F96+F99+F102</f>
        <v>0</v>
      </c>
      <c r="G67" s="19">
        <f>G68+G76+G84+G88+G96+G99+G102</f>
        <v>0</v>
      </c>
      <c r="H67" s="19">
        <f>H68+H76+H84+H88+H96+H99+H102</f>
        <v>0</v>
      </c>
      <c r="I67" s="19">
        <f>I68+I76+I84+I88+I96+I99+I102</f>
        <v>0</v>
      </c>
      <c r="J67" s="19">
        <f>J68+J76+J84+J88+J96+J99+J102</f>
        <v>0</v>
      </c>
    </row>
    <row r="68" spans="3:10" ht="14.25">
      <c r="C68" s="20" t="s">
        <v>358</v>
      </c>
      <c r="D68" s="20" t="s">
        <v>657</v>
      </c>
      <c r="E68" s="20"/>
      <c r="F68" s="21">
        <f>F69+F70+F71+F72+F73+F74+F75</f>
        <v>0</v>
      </c>
      <c r="G68" s="21">
        <f>G69+G70+G71+G72+G73+G74+G75</f>
        <v>0</v>
      </c>
      <c r="H68" s="21">
        <f>H69+H70+H71+H72+H73+H74+H75</f>
        <v>0</v>
      </c>
      <c r="I68" s="21">
        <f>I69+I70+I71+I72+I73+I74+I75</f>
        <v>0</v>
      </c>
      <c r="J68" s="21">
        <f>J69+J70+J71+J72+J73+J74+J75</f>
        <v>0</v>
      </c>
    </row>
    <row r="69" spans="4:10" ht="14.25">
      <c r="D69" s="22" t="s">
        <v>359</v>
      </c>
      <c r="E69" s="22" t="s">
        <v>741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4:10" ht="14.25">
      <c r="D70" s="22" t="s">
        <v>361</v>
      </c>
      <c r="E70" s="22" t="s">
        <v>156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4.25">
      <c r="D71" s="22" t="s">
        <v>362</v>
      </c>
      <c r="E71" s="22" t="s">
        <v>158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</row>
    <row r="72" spans="4:10" ht="14.25">
      <c r="D72" s="22" t="s">
        <v>363</v>
      </c>
      <c r="E72" s="22" t="s">
        <v>742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</row>
    <row r="73" spans="4:10" ht="14.25">
      <c r="D73" s="22" t="s">
        <v>364</v>
      </c>
      <c r="E73" s="22" t="s">
        <v>162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4:10" ht="14.25">
      <c r="D74" s="22" t="s">
        <v>365</v>
      </c>
      <c r="E74" s="22" t="s">
        <v>164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4:10" ht="14.25">
      <c r="D75" s="22" t="s">
        <v>366</v>
      </c>
      <c r="E75" s="22" t="s">
        <v>166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</row>
    <row r="76" spans="3:10" ht="14.25">
      <c r="C76" s="20" t="s">
        <v>367</v>
      </c>
      <c r="D76" s="20" t="s">
        <v>659</v>
      </c>
      <c r="E76" s="20"/>
      <c r="F76" s="21">
        <f>F77+F78+F79+F80+F81+F82+F83</f>
        <v>0</v>
      </c>
      <c r="G76" s="21">
        <f>G77+G78+G79+G80+G81+G82+G83</f>
        <v>0</v>
      </c>
      <c r="H76" s="21">
        <f>H77+H78+H79+H80+H81+H82+H83</f>
        <v>0</v>
      </c>
      <c r="I76" s="21">
        <f>I77+I78+I79+I80+I81+I82+I83</f>
        <v>0</v>
      </c>
      <c r="J76" s="21">
        <f>J77+J78+J79+J80+J81+J82+J83</f>
        <v>0</v>
      </c>
    </row>
    <row r="77" spans="4:10" ht="14.25">
      <c r="D77" s="22" t="s">
        <v>368</v>
      </c>
      <c r="E77" s="22" t="s">
        <v>170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4:10" ht="14.25">
      <c r="D78" s="22" t="s">
        <v>369</v>
      </c>
      <c r="E78" s="22" t="s">
        <v>156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4:10" ht="14.25">
      <c r="D79" s="22" t="s">
        <v>370</v>
      </c>
      <c r="E79" s="22" t="s">
        <v>173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4:10" ht="14.25">
      <c r="D80" s="22" t="s">
        <v>371</v>
      </c>
      <c r="E80" s="22" t="s">
        <v>160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4:10" ht="14.25">
      <c r="D81" s="22" t="s">
        <v>372</v>
      </c>
      <c r="E81" s="22" t="s">
        <v>176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4:10" ht="14.25">
      <c r="D82" s="22" t="s">
        <v>373</v>
      </c>
      <c r="E82" s="22" t="s">
        <v>178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</row>
    <row r="83" spans="4:10" ht="14.25">
      <c r="D83" s="22" t="s">
        <v>374</v>
      </c>
      <c r="E83" s="22" t="s">
        <v>166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3:10" ht="14.25">
      <c r="C84" s="20" t="s">
        <v>375</v>
      </c>
      <c r="D84" s="20" t="s">
        <v>661</v>
      </c>
      <c r="E84" s="20"/>
      <c r="F84" s="21">
        <f>F85+F86+F87</f>
        <v>0</v>
      </c>
      <c r="G84" s="21">
        <f>G85+G86+G87</f>
        <v>0</v>
      </c>
      <c r="H84" s="21">
        <f>H85+H86+H87</f>
        <v>0</v>
      </c>
      <c r="I84" s="21">
        <f>I85+I86+I87</f>
        <v>0</v>
      </c>
      <c r="J84" s="21">
        <f>J85+J86+J87</f>
        <v>0</v>
      </c>
    </row>
    <row r="85" spans="4:10" ht="14.25">
      <c r="D85" s="22" t="s">
        <v>376</v>
      </c>
      <c r="E85" s="22" t="s">
        <v>743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</row>
    <row r="86" spans="4:10" ht="14.25">
      <c r="D86" s="22" t="s">
        <v>380</v>
      </c>
      <c r="E86" s="22" t="s">
        <v>187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</row>
    <row r="87" spans="4:10" ht="14.25">
      <c r="D87" s="22" t="s">
        <v>381</v>
      </c>
      <c r="E87" s="22" t="s">
        <v>166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3:10" ht="14.25">
      <c r="C88" s="20" t="s">
        <v>382</v>
      </c>
      <c r="D88" s="20" t="s">
        <v>663</v>
      </c>
      <c r="E88" s="20"/>
      <c r="F88" s="21">
        <f>F89+F90+F91+F92+F93+F94+F95</f>
        <v>0</v>
      </c>
      <c r="G88" s="21">
        <f>G89+G90+G91+G92+G93+G94+G95</f>
        <v>0</v>
      </c>
      <c r="H88" s="21">
        <f>H89+H90+H91+H92+H93+H94+H95</f>
        <v>0</v>
      </c>
      <c r="I88" s="21">
        <f>I89+I90+I91+I92+I93+I94+I95</f>
        <v>0</v>
      </c>
      <c r="J88" s="21">
        <f>J89+J90+J91+J92+J93+J94+J95</f>
        <v>0</v>
      </c>
    </row>
    <row r="89" spans="4:10" ht="14.25">
      <c r="D89" s="22" t="s">
        <v>383</v>
      </c>
      <c r="E89" s="22" t="s">
        <v>192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</row>
    <row r="90" spans="4:10" ht="14.25">
      <c r="D90" s="22" t="s">
        <v>384</v>
      </c>
      <c r="E90" s="22" t="s">
        <v>156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</row>
    <row r="91" spans="4:10" ht="14.25">
      <c r="D91" s="22" t="s">
        <v>385</v>
      </c>
      <c r="E91" s="22" t="s">
        <v>744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</row>
    <row r="92" spans="4:10" ht="14.25">
      <c r="D92" s="22" t="s">
        <v>386</v>
      </c>
      <c r="E92" s="22" t="s">
        <v>197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4:10" ht="14.25">
      <c r="D93" s="22" t="s">
        <v>387</v>
      </c>
      <c r="E93" s="22" t="s">
        <v>199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4:10" ht="14.25">
      <c r="D94" s="22" t="s">
        <v>388</v>
      </c>
      <c r="E94" s="22" t="s">
        <v>745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</row>
    <row r="95" spans="4:10" ht="14.25">
      <c r="D95" s="22" t="s">
        <v>389</v>
      </c>
      <c r="E95" s="22" t="s">
        <v>746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</row>
    <row r="96" spans="3:10" ht="14.25">
      <c r="C96" s="20" t="s">
        <v>390</v>
      </c>
      <c r="D96" s="20" t="s">
        <v>255</v>
      </c>
      <c r="E96" s="20"/>
      <c r="F96" s="21">
        <f>F97+F98</f>
        <v>0</v>
      </c>
      <c r="G96" s="21">
        <f>G97+G98</f>
        <v>0</v>
      </c>
      <c r="H96" s="21">
        <f>H97+H98</f>
        <v>0</v>
      </c>
      <c r="I96" s="21">
        <f>I97+I98</f>
        <v>0</v>
      </c>
      <c r="J96" s="21">
        <f>J97+J98</f>
        <v>0</v>
      </c>
    </row>
    <row r="97" spans="4:10" ht="14.25">
      <c r="D97" s="22" t="s">
        <v>391</v>
      </c>
      <c r="E97" s="22" t="s">
        <v>207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4:10" ht="14.25">
      <c r="D98" s="22" t="s">
        <v>392</v>
      </c>
      <c r="E98" s="22" t="s">
        <v>209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</row>
    <row r="99" spans="3:10" ht="14.25">
      <c r="C99" s="20" t="s">
        <v>393</v>
      </c>
      <c r="D99" s="20" t="s">
        <v>664</v>
      </c>
      <c r="E99" s="20"/>
      <c r="F99" s="21">
        <f>F100+F101</f>
        <v>0</v>
      </c>
      <c r="G99" s="21">
        <f>G100+G101</f>
        <v>0</v>
      </c>
      <c r="H99" s="21">
        <f>H100+H101</f>
        <v>0</v>
      </c>
      <c r="I99" s="21">
        <f>I100+I101</f>
        <v>0</v>
      </c>
      <c r="J99" s="21">
        <f>J100+J101</f>
        <v>0</v>
      </c>
    </row>
    <row r="100" spans="4:10" ht="14.25">
      <c r="D100" s="22" t="s">
        <v>394</v>
      </c>
      <c r="E100" s="22" t="s">
        <v>213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4:10" ht="14.25">
      <c r="D101" s="22" t="s">
        <v>395</v>
      </c>
      <c r="E101" s="22" t="s">
        <v>747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</row>
    <row r="102" spans="3:10" ht="14.25">
      <c r="C102" s="20" t="s">
        <v>396</v>
      </c>
      <c r="D102" s="20" t="s">
        <v>665</v>
      </c>
      <c r="E102" s="20"/>
      <c r="F102" s="21">
        <f>F103</f>
        <v>0</v>
      </c>
      <c r="G102" s="21">
        <f>G103</f>
        <v>0</v>
      </c>
      <c r="H102" s="21">
        <f>H103</f>
        <v>0</v>
      </c>
      <c r="I102" s="21">
        <f>I103</f>
        <v>0</v>
      </c>
      <c r="J102" s="21">
        <f>J103</f>
        <v>0</v>
      </c>
    </row>
    <row r="103" spans="4:10" ht="14.25">
      <c r="D103" s="22" t="s">
        <v>397</v>
      </c>
      <c r="E103" s="22" t="s">
        <v>665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</row>
    <row r="104" spans="2:10" ht="14.25">
      <c r="B104" s="18" t="s">
        <v>402</v>
      </c>
      <c r="C104" s="18" t="s">
        <v>403</v>
      </c>
      <c r="D104" s="18"/>
      <c r="E104" s="18"/>
      <c r="F104" s="19">
        <f>F105+F108+F111+F116+F121+F124+F131</f>
        <v>0</v>
      </c>
      <c r="G104" s="19">
        <f>G105+G108+G111+G116+G121+G124+G131</f>
        <v>0</v>
      </c>
      <c r="H104" s="19">
        <f>H105+H108+H111+H116+H121+H124+H131</f>
        <v>0</v>
      </c>
      <c r="I104" s="19">
        <f>I105+I108+I111+I116+I121+I124+I131</f>
        <v>0</v>
      </c>
      <c r="J104" s="19">
        <f>J105+J108+J111+J116+J121+J124+J131</f>
        <v>0</v>
      </c>
    </row>
    <row r="105" spans="3:10" ht="14.25">
      <c r="C105" s="20" t="s">
        <v>404</v>
      </c>
      <c r="D105" s="20" t="s">
        <v>748</v>
      </c>
      <c r="E105" s="20"/>
      <c r="F105" s="21">
        <f>F106+F107</f>
        <v>0</v>
      </c>
      <c r="G105" s="21">
        <f>G106+G107</f>
        <v>0</v>
      </c>
      <c r="H105" s="21">
        <f>H106+H107</f>
        <v>0</v>
      </c>
      <c r="I105" s="21">
        <f>I106+I107</f>
        <v>0</v>
      </c>
      <c r="J105" s="21">
        <f>J106+J107</f>
        <v>0</v>
      </c>
    </row>
    <row r="106" spans="4:10" ht="14.25">
      <c r="D106" s="22" t="s">
        <v>406</v>
      </c>
      <c r="E106" s="22" t="s">
        <v>461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4:10" ht="14.25">
      <c r="D107" s="22" t="s">
        <v>408</v>
      </c>
      <c r="E107" s="22" t="s">
        <v>409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3:10" ht="14.25">
      <c r="C108" s="20" t="s">
        <v>410</v>
      </c>
      <c r="D108" s="20" t="s">
        <v>749</v>
      </c>
      <c r="E108" s="20"/>
      <c r="F108" s="21">
        <f>F109+F110</f>
        <v>0</v>
      </c>
      <c r="G108" s="21">
        <f>G109+G110</f>
        <v>0</v>
      </c>
      <c r="H108" s="21">
        <f>H109+H110</f>
        <v>0</v>
      </c>
      <c r="I108" s="21">
        <f>I109+I110</f>
        <v>0</v>
      </c>
      <c r="J108" s="21">
        <f>J109+J110</f>
        <v>0</v>
      </c>
    </row>
    <row r="109" spans="4:10" ht="14.25">
      <c r="D109" s="22" t="s">
        <v>412</v>
      </c>
      <c r="E109" s="22" t="s">
        <v>407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</row>
    <row r="110" spans="4:10" ht="14.25">
      <c r="D110" s="22" t="s">
        <v>413</v>
      </c>
      <c r="E110" s="22" t="s">
        <v>409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</row>
    <row r="111" spans="3:10" ht="14.25">
      <c r="C111" s="20" t="s">
        <v>414</v>
      </c>
      <c r="D111" s="20" t="s">
        <v>750</v>
      </c>
      <c r="E111" s="20"/>
      <c r="F111" s="21">
        <f>F112+F113</f>
        <v>0</v>
      </c>
      <c r="G111" s="21">
        <f>G112+G113</f>
        <v>0</v>
      </c>
      <c r="H111" s="21">
        <f>H112+H113</f>
        <v>0</v>
      </c>
      <c r="I111" s="21">
        <f>I112+I113</f>
        <v>0</v>
      </c>
      <c r="J111" s="21">
        <f>J112+J113</f>
        <v>0</v>
      </c>
    </row>
    <row r="112" spans="4:10" ht="14.25">
      <c r="D112" s="22" t="s">
        <v>416</v>
      </c>
      <c r="E112" s="22" t="s">
        <v>407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</row>
    <row r="113" spans="4:10" ht="14.25">
      <c r="D113" s="22" t="s">
        <v>417</v>
      </c>
      <c r="E113" s="22" t="s">
        <v>409</v>
      </c>
      <c r="F113" s="23">
        <f>F114+F115</f>
        <v>0</v>
      </c>
      <c r="G113" s="23">
        <f>G114+G115</f>
        <v>0</v>
      </c>
      <c r="H113" s="23">
        <f>H114+H115</f>
        <v>0</v>
      </c>
      <c r="I113" s="23">
        <f>I114+I115</f>
        <v>0</v>
      </c>
      <c r="J113" s="23">
        <f>J114+J115</f>
        <v>0</v>
      </c>
    </row>
    <row r="114" spans="5:10" ht="14.25">
      <c r="E114" s="22" t="s">
        <v>751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</row>
    <row r="115" spans="5:10" ht="14.25">
      <c r="E115" s="22" t="s">
        <v>419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</row>
    <row r="116" spans="3:10" ht="14.25">
      <c r="C116" s="20" t="s">
        <v>420</v>
      </c>
      <c r="D116" s="20" t="s">
        <v>752</v>
      </c>
      <c r="E116" s="20"/>
      <c r="F116" s="21">
        <f>F117+F118</f>
        <v>0</v>
      </c>
      <c r="G116" s="21">
        <f>G117+G118</f>
        <v>0</v>
      </c>
      <c r="H116" s="21">
        <f>H117+H118</f>
        <v>0</v>
      </c>
      <c r="I116" s="21">
        <f>I117+I118</f>
        <v>0</v>
      </c>
      <c r="J116" s="21">
        <f>J117+J118</f>
        <v>0</v>
      </c>
    </row>
    <row r="117" spans="4:10" ht="14.25">
      <c r="D117" s="22" t="s">
        <v>422</v>
      </c>
      <c r="E117" s="22" t="s">
        <v>407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</row>
    <row r="118" spans="4:10" ht="14.25">
      <c r="D118" s="22" t="s">
        <v>423</v>
      </c>
      <c r="E118" s="22" t="s">
        <v>409</v>
      </c>
      <c r="F118" s="23">
        <f>F119+F120</f>
        <v>0</v>
      </c>
      <c r="G118" s="23">
        <f>G119+G120</f>
        <v>0</v>
      </c>
      <c r="H118" s="23">
        <f>H119+H120</f>
        <v>0</v>
      </c>
      <c r="I118" s="23">
        <f>I119+I120</f>
        <v>0</v>
      </c>
      <c r="J118" s="23">
        <f>J119+J120</f>
        <v>0</v>
      </c>
    </row>
    <row r="119" spans="5:10" ht="14.25">
      <c r="E119" s="22" t="s">
        <v>753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5:10" ht="14.25">
      <c r="E120" s="22" t="s">
        <v>425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3:10" ht="14.25">
      <c r="C121" s="20" t="s">
        <v>426</v>
      </c>
      <c r="D121" s="20" t="s">
        <v>754</v>
      </c>
      <c r="E121" s="20"/>
      <c r="F121" s="21">
        <f>F122+F123</f>
        <v>0</v>
      </c>
      <c r="G121" s="21">
        <f>G122+G123</f>
        <v>0</v>
      </c>
      <c r="H121" s="21">
        <f>H122+H123</f>
        <v>0</v>
      </c>
      <c r="I121" s="21">
        <f>I122+I123</f>
        <v>0</v>
      </c>
      <c r="J121" s="21">
        <f>J122+J123</f>
        <v>0</v>
      </c>
    </row>
    <row r="122" spans="4:10" ht="14.25">
      <c r="D122" s="22" t="s">
        <v>428</v>
      </c>
      <c r="E122" s="22" t="s">
        <v>407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</row>
    <row r="123" spans="4:10" ht="14.25">
      <c r="D123" s="22" t="s">
        <v>429</v>
      </c>
      <c r="E123" s="22" t="s">
        <v>409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3:10" ht="14.25">
      <c r="C124" s="20" t="s">
        <v>430</v>
      </c>
      <c r="D124" s="20" t="s">
        <v>755</v>
      </c>
      <c r="E124" s="20"/>
      <c r="F124" s="21">
        <f>F125+F128</f>
        <v>0</v>
      </c>
      <c r="G124" s="21">
        <f>G125+G128</f>
        <v>0</v>
      </c>
      <c r="H124" s="21">
        <f>H125+H128</f>
        <v>0</v>
      </c>
      <c r="I124" s="21">
        <f>I125+I128</f>
        <v>0</v>
      </c>
      <c r="J124" s="21">
        <f>J125+J128</f>
        <v>0</v>
      </c>
    </row>
    <row r="125" spans="4:10" ht="14.25">
      <c r="D125" s="22" t="s">
        <v>432</v>
      </c>
      <c r="E125" s="22" t="s">
        <v>756</v>
      </c>
      <c r="F125" s="23">
        <f>F126+F127</f>
        <v>0</v>
      </c>
      <c r="G125" s="23">
        <f>G126+G127</f>
        <v>0</v>
      </c>
      <c r="H125" s="23">
        <f>H126+H127</f>
        <v>0</v>
      </c>
      <c r="I125" s="23">
        <f>I126+I127</f>
        <v>0</v>
      </c>
      <c r="J125" s="23">
        <f>J126+J127</f>
        <v>0</v>
      </c>
    </row>
    <row r="126" spans="5:10" ht="14.25">
      <c r="E126" s="22" t="s">
        <v>434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</row>
    <row r="127" spans="5:10" ht="14.25">
      <c r="E127" s="22" t="s">
        <v>435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</row>
    <row r="128" spans="4:10" ht="14.25">
      <c r="D128" s="22" t="s">
        <v>436</v>
      </c>
      <c r="E128" s="22" t="s">
        <v>757</v>
      </c>
      <c r="F128" s="23">
        <f>F129+F130</f>
        <v>0</v>
      </c>
      <c r="G128" s="23">
        <f>G129+G130</f>
        <v>0</v>
      </c>
      <c r="H128" s="23">
        <f>H129+H130</f>
        <v>0</v>
      </c>
      <c r="I128" s="23">
        <f>I129+I130</f>
        <v>0</v>
      </c>
      <c r="J128" s="23">
        <f>J129+J130</f>
        <v>0</v>
      </c>
    </row>
    <row r="129" spans="5:10" ht="14.25">
      <c r="E129" s="22" t="s">
        <v>438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5:10" ht="14.25">
      <c r="E130" s="22" t="s">
        <v>439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3:10" ht="14.25">
      <c r="C131" s="20" t="s">
        <v>440</v>
      </c>
      <c r="D131" s="20" t="s">
        <v>758</v>
      </c>
      <c r="E131" s="20"/>
      <c r="F131" s="21">
        <f>F132+F133+F134</f>
        <v>0</v>
      </c>
      <c r="G131" s="21">
        <f>G132+G133+G134</f>
        <v>0</v>
      </c>
      <c r="H131" s="21">
        <f>H132+H133+H134</f>
        <v>0</v>
      </c>
      <c r="I131" s="21">
        <f>I132+I133+I134</f>
        <v>0</v>
      </c>
      <c r="J131" s="21">
        <f>J132+J133+J134</f>
        <v>0</v>
      </c>
    </row>
    <row r="132" spans="4:10" ht="14.25">
      <c r="D132" s="22" t="s">
        <v>442</v>
      </c>
      <c r="E132" s="22" t="s">
        <v>759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</row>
    <row r="133" spans="4:10" ht="14.25">
      <c r="D133" s="22" t="s">
        <v>760</v>
      </c>
      <c r="E133" s="22" t="s">
        <v>761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</row>
    <row r="134" spans="4:10" ht="14.25">
      <c r="D134" s="22" t="s">
        <v>762</v>
      </c>
      <c r="E134" s="22" t="s">
        <v>763</v>
      </c>
      <c r="F134" s="23">
        <f>F135+F136+F137</f>
        <v>0</v>
      </c>
      <c r="G134" s="23">
        <f>G135+G136+G137</f>
        <v>0</v>
      </c>
      <c r="H134" s="23">
        <f>H135+H136+H137</f>
        <v>0</v>
      </c>
      <c r="I134" s="23">
        <f>I135+I136+I137</f>
        <v>0</v>
      </c>
      <c r="J134" s="23">
        <f>J135+J136+J137</f>
        <v>0</v>
      </c>
    </row>
    <row r="135" spans="5:10" ht="14.25">
      <c r="E135" s="22" t="s">
        <v>764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</row>
    <row r="136" spans="5:10" ht="14.25">
      <c r="E136" s="22" t="s">
        <v>765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5:10" ht="14.25">
      <c r="E137" s="22" t="s">
        <v>766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</row>
    <row r="138" spans="2:10" ht="14.25">
      <c r="B138" s="18" t="s">
        <v>448</v>
      </c>
      <c r="C138" s="18" t="s">
        <v>449</v>
      </c>
      <c r="D138" s="18"/>
      <c r="E138" s="18"/>
      <c r="F138" s="19">
        <f>F139+F141+F143+F146</f>
        <v>0</v>
      </c>
      <c r="G138" s="19">
        <f>G139+G141+G143+G146</f>
        <v>0</v>
      </c>
      <c r="H138" s="19">
        <f>H139+H141+H143+H146</f>
        <v>0</v>
      </c>
      <c r="I138" s="19">
        <f>I139+I141+I143+I146</f>
        <v>0</v>
      </c>
      <c r="J138" s="19">
        <f>J139+J141+J143+J146</f>
        <v>0</v>
      </c>
    </row>
    <row r="139" spans="3:10" ht="14.25">
      <c r="C139" s="20" t="s">
        <v>450</v>
      </c>
      <c r="D139" s="20" t="s">
        <v>767</v>
      </c>
      <c r="E139" s="20"/>
      <c r="F139" s="21">
        <f>F140</f>
        <v>0</v>
      </c>
      <c r="G139" s="21">
        <f>G140</f>
        <v>0</v>
      </c>
      <c r="H139" s="21">
        <f>H140</f>
        <v>0</v>
      </c>
      <c r="I139" s="21">
        <f>I140</f>
        <v>0</v>
      </c>
      <c r="J139" s="21">
        <f>J140</f>
        <v>0</v>
      </c>
    </row>
    <row r="140" spans="4:10" ht="14.25">
      <c r="D140" s="22" t="s">
        <v>452</v>
      </c>
      <c r="E140" s="22" t="s">
        <v>635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3:10" ht="14.25">
      <c r="C141" s="20" t="s">
        <v>454</v>
      </c>
      <c r="D141" s="20" t="s">
        <v>768</v>
      </c>
      <c r="E141" s="20"/>
      <c r="F141" s="21">
        <f>F142</f>
        <v>0</v>
      </c>
      <c r="G141" s="21">
        <f>G142</f>
        <v>0</v>
      </c>
      <c r="H141" s="21">
        <f>H142</f>
        <v>0</v>
      </c>
      <c r="I141" s="21">
        <f>I142</f>
        <v>0</v>
      </c>
      <c r="J141" s="21">
        <f>J142</f>
        <v>0</v>
      </c>
    </row>
    <row r="142" spans="4:10" ht="14.25">
      <c r="D142" s="22" t="s">
        <v>456</v>
      </c>
      <c r="E142" s="22" t="s">
        <v>639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</row>
    <row r="143" spans="3:10" ht="14.25">
      <c r="C143" s="20" t="s">
        <v>458</v>
      </c>
      <c r="D143" s="20" t="s">
        <v>769</v>
      </c>
      <c r="E143" s="20"/>
      <c r="F143" s="21">
        <f>F144+F145</f>
        <v>0</v>
      </c>
      <c r="G143" s="21">
        <f>G144+G145</f>
        <v>0</v>
      </c>
      <c r="H143" s="21">
        <f>H144+H145</f>
        <v>0</v>
      </c>
      <c r="I143" s="21">
        <f>I144+I145</f>
        <v>0</v>
      </c>
      <c r="J143" s="21">
        <f>J144+J145</f>
        <v>0</v>
      </c>
    </row>
    <row r="144" spans="4:10" ht="14.25">
      <c r="D144" s="22" t="s">
        <v>460</v>
      </c>
      <c r="E144" s="22" t="s">
        <v>770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4:10" ht="14.25">
      <c r="D145" s="22" t="s">
        <v>462</v>
      </c>
      <c r="E145" s="22" t="s">
        <v>771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3:10" ht="14.25">
      <c r="C146" s="20" t="s">
        <v>463</v>
      </c>
      <c r="D146" s="20" t="s">
        <v>772</v>
      </c>
      <c r="E146" s="20"/>
      <c r="F146" s="21">
        <f>F147+F148</f>
        <v>0</v>
      </c>
      <c r="G146" s="21">
        <f>G147+G148</f>
        <v>0</v>
      </c>
      <c r="H146" s="21">
        <f>H147+H148</f>
        <v>0</v>
      </c>
      <c r="I146" s="21">
        <f>I147+I148</f>
        <v>0</v>
      </c>
      <c r="J146" s="21">
        <f>J147+J148</f>
        <v>0</v>
      </c>
    </row>
    <row r="147" spans="4:10" ht="14.25">
      <c r="D147" s="22" t="s">
        <v>465</v>
      </c>
      <c r="E147" s="22" t="s">
        <v>770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</row>
    <row r="148" spans="4:10" ht="14.25">
      <c r="D148" s="22" t="s">
        <v>466</v>
      </c>
      <c r="E148" s="22" t="s">
        <v>771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</row>
    <row r="149" spans="5:10" ht="14.25">
      <c r="E149" s="18" t="s">
        <v>308</v>
      </c>
      <c r="F149" s="19">
        <f>F10+F67+F104+F138</f>
        <v>140943</v>
      </c>
      <c r="G149" s="19">
        <f>G10+G67+G104+G138</f>
        <v>243298.78</v>
      </c>
      <c r="H149" s="19">
        <f>H10+H67+H104+H138</f>
        <v>47332.90000000001</v>
      </c>
      <c r="I149" s="19">
        <f>I10+I67+I104+I138</f>
        <v>44633.170000000006</v>
      </c>
      <c r="J149" s="19">
        <f>J10+J67+J104+J138</f>
        <v>0</v>
      </c>
    </row>
  </sheetData>
  <sheetProtection selectLockedCells="1" selectUnlockedCells="1"/>
  <mergeCells count="13">
    <mergeCell ref="A2:I2"/>
    <mergeCell ref="A3:I3"/>
    <mergeCell ref="A4:E4"/>
    <mergeCell ref="F4:G4"/>
    <mergeCell ref="A5:E5"/>
    <mergeCell ref="A6:E6"/>
    <mergeCell ref="A8:E8"/>
    <mergeCell ref="F8:I8"/>
    <mergeCell ref="A9:E9"/>
    <mergeCell ref="C10:E10"/>
    <mergeCell ref="C67:E67"/>
    <mergeCell ref="C104:E104"/>
    <mergeCell ref="C138:E13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143</cp:keywords>
  <dc:description/>
  <cp:lastModifiedBy/>
  <dcterms:modified xsi:type="dcterms:W3CDTF">2024-01-10T09:00:19Z</dcterms:modified>
  <cp:category/>
  <cp:version/>
  <cp:contentType/>
  <cp:contentStatus/>
  <cp:revision>1</cp:revision>
</cp:coreProperties>
</file>