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7" activeTab="3"/>
  </bookViews>
  <sheets>
    <sheet name="LOTE 1" sheetId="1" r:id="rId1"/>
    <sheet name="LOTE 2" sheetId="2" r:id="rId2"/>
    <sheet name="LOTE 3" sheetId="3" r:id="rId3"/>
    <sheet name="LOTE 4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6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30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58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72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86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106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120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135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F72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F86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30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58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72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100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F72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F86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6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30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58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72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  <comment ref="B86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Media ponderada. </t>
        </r>
        <r>
          <rPr>
            <sz val="8"/>
            <color indexed="8"/>
            <rFont val="Tahoma"/>
            <family val="2"/>
          </rPr>
          <t xml:space="preserve">Se suman el 75% del 1er precio más el 25% del segundo 
</t>
        </r>
      </text>
    </comment>
  </commentList>
</comments>
</file>

<file path=xl/sharedStrings.xml><?xml version="1.0" encoding="utf-8"?>
<sst xmlns="http://schemas.openxmlformats.org/spreadsheetml/2006/main" count="489" uniqueCount="95">
  <si>
    <t>LOTE 1</t>
  </si>
  <si>
    <t>Precios unitarios máximos (€)</t>
  </si>
  <si>
    <t>Media de referencia</t>
  </si>
  <si>
    <t>%Ponderación</t>
  </si>
  <si>
    <t>Puntos máximos asignados</t>
  </si>
  <si>
    <t>Oferta del licitador</t>
  </si>
  <si>
    <t>REF. 1. ESCENARIOS PLATAFORMAS (POR M2)</t>
  </si>
  <si>
    <t>Erabilpena: 4 egunera arteko jarduerak
Utilización: por actividad de hasta 4 días</t>
  </si>
  <si>
    <t>Diurnos</t>
  </si>
  <si>
    <t>m y d en nocturno</t>
  </si>
  <si>
    <t>Erabilpena: 4 egun baino gehiagoko jarduerak (12 egun gehienez)
Utilización: por actividad de más de 4 días (12 días máximo)</t>
  </si>
  <si>
    <t>Batezbesteko ponderatua
Media ponderada</t>
  </si>
  <si>
    <t>REF. 2. TARIMAS MODULARES DE TIJERA/PATA FIJA (UNIDAD)</t>
  </si>
  <si>
    <t>REF. 4.GRADERÍOS (POR LOCALIDAD)</t>
  </si>
  <si>
    <t>REF.7. FALDONES PARA ESCENARIO (ML) POR ACTIVIDAD (*)</t>
  </si>
  <si>
    <t>Jardueraz (edozein iraupen))
Por actividad (cualquier duración)</t>
  </si>
  <si>
    <t>REF.8.BARANDILLAS DE PROTECCION ("QUITAMIEDOS" ) (POR ML)</t>
  </si>
  <si>
    <t>REF.11 . MOQUETA CON PLÁSTICO DE PROTECCIÓN (M2) POR ACTIVIDAD (*)</t>
  </si>
  <si>
    <t>REF. 13. CERTIFICADO DE IDONEIDAD DEL MONTAJE DE PLATAFORMAS SIN COBERTURA</t>
  </si>
  <si>
    <r>
      <t>hasta 50m</t>
    </r>
    <r>
      <rPr>
        <vertAlign val="superscript"/>
        <sz val="10"/>
        <rFont val="Arial"/>
        <family val="2"/>
      </rPr>
      <t>2</t>
    </r>
  </si>
  <si>
    <r>
      <t>desde 51m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hasta 80 m</t>
    </r>
    <r>
      <rPr>
        <vertAlign val="superscript"/>
        <sz val="10"/>
        <rFont val="Arial"/>
        <family val="2"/>
      </rPr>
      <t>2</t>
    </r>
  </si>
  <si>
    <r>
      <t>desde 81m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adelante (max 300€)</t>
    </r>
  </si>
  <si>
    <r>
      <t>1,60€/m</t>
    </r>
    <r>
      <rPr>
        <vertAlign val="superscript"/>
        <sz val="10"/>
        <rFont val="Arial"/>
        <family val="2"/>
      </rPr>
      <t>2</t>
    </r>
  </si>
  <si>
    <t>REF. 14.CERTIFICADO DE IDONEIDAD DEL MONTAJE DE ESCENARIOS CUBIERTOS</t>
  </si>
  <si>
    <t>(min.125€/max,200€)</t>
  </si>
  <si>
    <t xml:space="preserve">REF. 15.UNIDAD / PRECIO / HORA  PERSONA POR RECOLOCACION  DE MATERIAL EN EL MISMO LUGAR U OTRO LUGAR </t>
  </si>
  <si>
    <t>(incluirá el transporte, recogida, recolocación y reubicación del material)</t>
  </si>
  <si>
    <t>Total</t>
  </si>
  <si>
    <t>LOTE 2</t>
  </si>
  <si>
    <t>REF. 1. VALLAS METÁLICAS DE 1M. X 2,2 M. (UNIDAD)</t>
  </si>
  <si>
    <t>REF.2.VALLAS METÁLICAS 2 M. X 3 M. (UNIDAD)</t>
  </si>
  <si>
    <t>REF.3. VALLAS METÁLICAS 2 M. X 3,5 M. (UNIDAD)</t>
  </si>
  <si>
    <t>REF.4. ACOTADOS - RESERVAS APARCAMIENTO (MAXIMO 75 METROS) INC. CINTA BALIZAMIENTO</t>
  </si>
  <si>
    <t>REF.5.ACOTADOS - RESERVAS APARCAMIENTO (MAXIMO 150 METROS) INC. CINTA BALIZAMIENTO</t>
  </si>
  <si>
    <t>REF.6. ACOTADOS - RESERVAS APARCAMIENTO (MAXIMO 300 METROS) INC. CINTA BALIZAMIENTO</t>
  </si>
  <si>
    <t>REF. 7.VALLAS DE PVC ACERO GALVANIZADO DE 1,05 M. X 1 M. (POR UNIDAD)</t>
  </si>
  <si>
    <t>REF.8.SOPORTES BANDEROLAS (UNIDAD) POR ACTIVIDAD</t>
  </si>
  <si>
    <t>REF.10.CUBRE CABLES (UNIDAD) POR ACTIVIDAD</t>
  </si>
  <si>
    <t>REF.11.CINTA DE BALIZAMIENTO POR ROLLO (250 M. DE LONGITUD)</t>
  </si>
  <si>
    <t>REF.12.RAFIA PARA COBERTURA VALLADO (ML) POR ACTIVIDAD</t>
  </si>
  <si>
    <t>REF.13UNIDAD / PRECIO / HORA PERSONA POR RECOLOCACION  DE MATERIAL EN EL MISMO LUGAR U OTRO LUGAR
(incluirá el transporte, recogida, recolocación y reubicación del material)</t>
  </si>
  <si>
    <t>PORCENTAJE MINIMO REDUCCION PRECIO ACOTADOS-RESERVAS APARCAMIENTO POR REALIZACIÓN DE HASTA 5 EL MISMO DÍA -CUALQUIER MEDIDA-</t>
  </si>
  <si>
    <t>PORCENTAJE MINIMO REDUCCION PRECIO ACOTADOS-RESERVAS APARCAMIENTO POR REALIZACIÓN DE HASTA 10 EL MISMO DÍA -CUALQUIER MEDIDA</t>
  </si>
  <si>
    <t>PORCENTAJE MINIMO REDUCCION PRECIO ACOTADOS-RESERVAS APARCAMIENTO POR REALIZACIÓN DE MAS DE 10 EL MISMO DÍA -CUALQUIER MEDIDA-</t>
  </si>
  <si>
    <t>LOTE 3</t>
  </si>
  <si>
    <t>REF.1.MESA RECTANGULAR CON PATAS PLEGABLES, 1,85X0,75X0,75 O MEDIDA SIMILAR  (U) O 2,00X0,80X0,75 O MEDIDA SIMILAR (U)</t>
  </si>
  <si>
    <t>Jardueraz (*)
Por actividad (*)</t>
  </si>
  <si>
    <t>REF.2.TABLERO RECTANGULAR CON CABALLETES 2,05X0,82X0,75 O MEDIDA SIMILAR (U)</t>
  </si>
  <si>
    <t>REF.3.TABLERO RECTANGULAR CON CABALLETES 2,05X0,55X0,7 O MEDIDA SIMILAR (U) O 2,44X0,60X0,75 O MEDIDA SIMILAR (U)</t>
  </si>
  <si>
    <t>REF.4.PROTECCIONES PARA MESA POR UNIDAD</t>
  </si>
  <si>
    <t>REF.5.MANTELES-FALDON POR UNIDAD</t>
  </si>
  <si>
    <t>REF.6.SILLA PLASTICO APILABLE 0,52X0,46X0,80 O MEDIDA SIMILAR (U) / SILLA MADERA PLEGABLE 0,47X0,42X0,79 O MEDIDA SIMILAR (U)</t>
  </si>
  <si>
    <t>REF.7.SILLA SKY ACOLCHADA PLEGABLE 0,51X0,48X0,81 O MEDIDA SIMILAR (U)</t>
  </si>
  <si>
    <t>REF.8.SILLA HIERRO PLEGABLE 0,47X0,47X0,79 O MEDIDA SIMILAR (U)</t>
  </si>
  <si>
    <t>REF.9.UNIDAD / PRECIO / HORA PERSONA POR RECOLOCACION  DE MATERIAL EN EL MISMO LUGAR U OTRO LUGAR
(incluirá el transporte, recogida, recolocación y reubicación del material)</t>
  </si>
  <si>
    <r>
      <t>Jardueraz (*) / Por actividad (*)</t>
    </r>
    <r>
      <rPr>
        <sz val="10"/>
        <rFont val="Arial"/>
        <family val="2"/>
      </rPr>
      <t>: Entendemos por actividad la acción de transporte desde y hasta la empresa suministradora, montaje y desmontaje. No se considerará actividad la reordenación del material suministrado a lo largo de un mismo día. (en este caso se abonará el precio del personal necesario para la realización de este servicio).</t>
    </r>
  </si>
  <si>
    <t>LOTE 4</t>
  </si>
  <si>
    <t>REF.1.CARPAS MODULARES (10M. / 15M. / 20M.  DE PORTICO) (POR M2)</t>
  </si>
  <si>
    <t>REF.2.CARPAS DE 5X5 ESTILO JAIMA (UNIDAD)</t>
  </si>
  <si>
    <t>REF.3, CARPAS DE 5X4 DOS AGUAS (UNIDAD)</t>
  </si>
  <si>
    <t>REF.7. MOQUETA con PLÁSTICO DE PROTECCIÓN (M2) POR ACTIVIDAD (*)</t>
  </si>
  <si>
    <t>REF.8. MOQUETA SIN PLÁSTICO DE PROTECCIÓN (M2) POR ACTIVIDAD (*)</t>
  </si>
  <si>
    <t>REF.9.CONTRAPESOS PARA CARPAS 85KG APROX. (UNIDAD)</t>
  </si>
  <si>
    <t>REF.10.CONTRAPESOS PARA CARPAS 340KG APROX. (UNIDAD)</t>
  </si>
  <si>
    <t>REF.11.CONTRAPESOS PARA CARPAS 510KG APROX. (UNIDAD)</t>
  </si>
  <si>
    <t>REF.12.CONTRAPESOS PARA CARPAS 850KG APROX. (UNIDAD)</t>
  </si>
  <si>
    <t>REF.13.MAMPARAS SEPARACIONES INTERIORES 120X200 CMS Y 200X200 (UNIDAD)</t>
  </si>
  <si>
    <t>REF.14.PERCHEROS CON RUEDAS+PERCHAS(25/PERCHERO) (UNIDAD)</t>
  </si>
  <si>
    <t>REF.15. MUEBLES CON ESPEJO (UNIDAD)</t>
  </si>
  <si>
    <t>REF.16.MOSTRADORES 100X50X100CM APROXIMADAMENTE-CON ESTANTERÍAS INTERIORES (UNIDAD)</t>
  </si>
  <si>
    <t>REF.17.MOSTRADORES BARRA 190X45X110CM APROX. -CON ESTANTERIAS INTERIORES (UNIDAD)</t>
  </si>
  <si>
    <t xml:space="preserve">REF.18. POSTES DE DIRECCIONAMIENTO CON CINTA RETRACTIL (UNIDAD) </t>
  </si>
  <si>
    <t>REF. 19.CUBOS NEGROS 100 LITROS CON ASAS (UNIDAD)</t>
  </si>
  <si>
    <t>REF.20. CERTIFICADO DE IDONEIDAD DEL MONTAJE DE CARPAS</t>
  </si>
  <si>
    <r>
      <t>hasta 25m</t>
    </r>
    <r>
      <rPr>
        <vertAlign val="superscript"/>
        <sz val="10"/>
        <rFont val="Arial"/>
        <family val="2"/>
      </rPr>
      <t>2</t>
    </r>
  </si>
  <si>
    <r>
      <t>desde 26m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hasta 100 m</t>
    </r>
    <r>
      <rPr>
        <vertAlign val="superscript"/>
        <sz val="10"/>
        <rFont val="Arial"/>
        <family val="2"/>
      </rPr>
      <t>2</t>
    </r>
  </si>
  <si>
    <r>
      <t>desde 101m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hasta 150m</t>
    </r>
    <r>
      <rPr>
        <vertAlign val="superscript"/>
        <sz val="10"/>
        <rFont val="Arial"/>
        <family val="2"/>
      </rPr>
      <t>2 (Xm2)</t>
    </r>
  </si>
  <si>
    <r>
      <t>1,60€/m</t>
    </r>
    <r>
      <rPr>
        <b/>
        <vertAlign val="superscript"/>
        <sz val="10"/>
        <rFont val="Arial"/>
        <family val="2"/>
      </rPr>
      <t>2</t>
    </r>
  </si>
  <si>
    <r>
      <t>más de 151m</t>
    </r>
    <r>
      <rPr>
        <vertAlign val="superscript"/>
        <sz val="10"/>
        <rFont val="Arial"/>
        <family val="2"/>
      </rPr>
      <t>2</t>
    </r>
  </si>
  <si>
    <r>
      <t>1,00€/m</t>
    </r>
    <r>
      <rPr>
        <b/>
        <vertAlign val="superscript"/>
        <sz val="10"/>
        <rFont val="Arial"/>
        <family val="2"/>
      </rPr>
      <t>2</t>
    </r>
  </si>
  <si>
    <t>REF.21.UNIDAD / PRECIO / HORA PERSONA POR RECOLOCACION  DE MATERIAL EN EL MISMO LUGAR U OTRO LUGAR
(incluirá el transporte, recogida, recolocación y reubicación del material)</t>
  </si>
  <si>
    <t>montaje o desmontaje en nocturno</t>
  </si>
  <si>
    <t>montaje y desmontaje en nocturno</t>
  </si>
  <si>
    <t>Nocturnas</t>
  </si>
  <si>
    <t>Diurnas</t>
  </si>
  <si>
    <t>REF. 3. CUBIERTAS DE ESCENARIO TECHO (POR M2)</t>
  </si>
  <si>
    <t>REF. 5. GRADERÍOS SOBREELEVADOS (POR LOCALIDAD)</t>
  </si>
  <si>
    <t>REF. 6. CIERRES DE ESCENARIO LATERALES Y TRASERA (CONJUNTO)</t>
  </si>
  <si>
    <t>REF. 9. PRACTICABLES CUBIERTOS 2X2M CERRAMIENTO TRASERO Y LATERALES (UNIDAD)</t>
  </si>
  <si>
    <t>REF. 10.ESCALERAS PARA ESCENARIO (A PARTIR DE LA 3ª) (UNIDAD)</t>
  </si>
  <si>
    <t>REF. 12.MOQUETA SIN PLÁSTICO DE PROTECCIÓN (M2) POR ACTIVIDAD (*)</t>
  </si>
  <si>
    <t>REF.9.MASTILES 5, 2,5 Y 2 MTS (UNIDAD)</t>
  </si>
  <si>
    <t>REF.4.CARPAS 3X3 MTS ESTILO JAIMA (UNIDAD)</t>
  </si>
  <si>
    <t>REF.5.CARPAS 3X3 MTS PLEGABLES (UNIDAD)</t>
  </si>
  <si>
    <t>REF.6.SUELO PARA CARPAS (M2)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</si>
</sst>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&quot; €&quot;;[Red]\-#,##0.00&quot; €&quot;"/>
  </numFmts>
  <fonts count="46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/>
    </xf>
    <xf numFmtId="0" fontId="0" fillId="34" borderId="14" xfId="0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3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4" fontId="0" fillId="0" borderId="17" xfId="0" applyNumberFormat="1" applyFill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7" xfId="0" applyFont="1" applyBorder="1" applyAlignment="1">
      <alignment/>
    </xf>
    <xf numFmtId="2" fontId="3" fillId="0" borderId="0" xfId="0" applyNumberFormat="1" applyFont="1" applyBorder="1" applyAlignment="1">
      <alignment wrapText="1"/>
    </xf>
    <xf numFmtId="164" fontId="3" fillId="35" borderId="17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164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164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4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164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164" fontId="3" fillId="0" borderId="17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34" borderId="14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wrapText="1"/>
    </xf>
    <xf numFmtId="164" fontId="3" fillId="0" borderId="22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23" xfId="0" applyFont="1" applyFill="1" applyBorder="1" applyAlignment="1">
      <alignment wrapText="1"/>
    </xf>
    <xf numFmtId="164" fontId="4" fillId="33" borderId="23" xfId="0" applyNumberFormat="1" applyFont="1" applyFill="1" applyBorder="1" applyAlignment="1">
      <alignment wrapText="1"/>
    </xf>
    <xf numFmtId="2" fontId="4" fillId="33" borderId="23" xfId="0" applyNumberFormat="1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34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35" borderId="17" xfId="0" applyNumberFormat="1" applyFont="1" applyFill="1" applyBorder="1" applyAlignment="1">
      <alignment/>
    </xf>
    <xf numFmtId="164" fontId="3" fillId="35" borderId="17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164" fontId="3" fillId="35" borderId="20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7" xfId="0" applyBorder="1" applyAlignment="1">
      <alignment/>
    </xf>
    <xf numFmtId="0" fontId="0" fillId="35" borderId="21" xfId="0" applyFill="1" applyBorder="1" applyAlignment="1">
      <alignment/>
    </xf>
    <xf numFmtId="164" fontId="3" fillId="35" borderId="17" xfId="0" applyNumberFormat="1" applyFont="1" applyFill="1" applyBorder="1" applyAlignment="1">
      <alignment vertical="center"/>
    </xf>
    <xf numFmtId="9" fontId="3" fillId="0" borderId="25" xfId="0" applyNumberFormat="1" applyFont="1" applyBorder="1" applyAlignment="1">
      <alignment/>
    </xf>
    <xf numFmtId="2" fontId="0" fillId="0" borderId="17" xfId="0" applyNumberFormat="1" applyFill="1" applyBorder="1" applyAlignment="1">
      <alignment/>
    </xf>
    <xf numFmtId="9" fontId="3" fillId="0" borderId="26" xfId="0" applyNumberFormat="1" applyFont="1" applyBorder="1" applyAlignment="1">
      <alignment/>
    </xf>
    <xf numFmtId="9" fontId="3" fillId="0" borderId="27" xfId="0" applyNumberFormat="1" applyFont="1" applyBorder="1" applyAlignment="1">
      <alignment/>
    </xf>
    <xf numFmtId="164" fontId="0" fillId="35" borderId="17" xfId="0" applyNumberFormat="1" applyFill="1" applyBorder="1" applyAlignment="1">
      <alignment vertical="center"/>
    </xf>
    <xf numFmtId="164" fontId="0" fillId="35" borderId="17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164" fontId="3" fillId="35" borderId="1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4" fillId="35" borderId="18" xfId="0" applyNumberFormat="1" applyFont="1" applyFill="1" applyBorder="1" applyAlignment="1">
      <alignment/>
    </xf>
    <xf numFmtId="164" fontId="3" fillId="35" borderId="17" xfId="0" applyNumberFormat="1" applyFont="1" applyFill="1" applyBorder="1" applyAlignment="1">
      <alignment horizontal="right"/>
    </xf>
    <xf numFmtId="164" fontId="4" fillId="0" borderId="29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0" fillId="0" borderId="17" xfId="0" applyFill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164" fontId="3" fillId="35" borderId="21" xfId="0" applyNumberFormat="1" applyFont="1" applyFill="1" applyBorder="1" applyAlignment="1">
      <alignment wrapText="1"/>
    </xf>
    <xf numFmtId="164" fontId="4" fillId="0" borderId="32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0" fontId="0" fillId="35" borderId="16" xfId="0" applyFill="1" applyBorder="1" applyAlignment="1">
      <alignment/>
    </xf>
    <xf numFmtId="164" fontId="0" fillId="35" borderId="16" xfId="0" applyNumberFormat="1" applyFill="1" applyBorder="1" applyAlignment="1">
      <alignment vertical="center"/>
    </xf>
    <xf numFmtId="0" fontId="0" fillId="35" borderId="35" xfId="0" applyFill="1" applyBorder="1" applyAlignment="1">
      <alignment/>
    </xf>
    <xf numFmtId="0" fontId="3" fillId="34" borderId="36" xfId="0" applyFont="1" applyFill="1" applyBorder="1" applyAlignment="1">
      <alignment/>
    </xf>
    <xf numFmtId="164" fontId="3" fillId="35" borderId="16" xfId="0" applyNumberFormat="1" applyFont="1" applyFill="1" applyBorder="1" applyAlignment="1">
      <alignment vertical="center"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164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164" fontId="4" fillId="35" borderId="22" xfId="0" applyNumberFormat="1" applyFont="1" applyFill="1" applyBorder="1" applyAlignment="1">
      <alignment/>
    </xf>
    <xf numFmtId="2" fontId="4" fillId="0" borderId="39" xfId="0" applyNumberFormat="1" applyFont="1" applyBorder="1" applyAlignment="1">
      <alignment/>
    </xf>
    <xf numFmtId="164" fontId="4" fillId="35" borderId="35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164" fontId="3" fillId="35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9" fillId="0" borderId="41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3" fillId="34" borderId="38" xfId="0" applyFont="1" applyFill="1" applyBorder="1" applyAlignment="1">
      <alignment horizontal="center" vertical="center" wrapText="1" shrinkToFit="1"/>
    </xf>
    <xf numFmtId="0" fontId="3" fillId="34" borderId="3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/>
    </xf>
    <xf numFmtId="0" fontId="3" fillId="34" borderId="38" xfId="0" applyFont="1" applyFill="1" applyBorder="1" applyAlignment="1">
      <alignment vertical="center" wrapText="1" shrinkToFit="1"/>
    </xf>
    <xf numFmtId="0" fontId="0" fillId="0" borderId="37" xfId="0" applyBorder="1" applyAlignment="1">
      <alignment vertical="center"/>
    </xf>
    <xf numFmtId="0" fontId="3" fillId="34" borderId="38" xfId="0" applyFont="1" applyFill="1" applyBorder="1" applyAlignment="1">
      <alignment/>
    </xf>
    <xf numFmtId="0" fontId="0" fillId="0" borderId="37" xfId="0" applyBorder="1" applyAlignment="1">
      <alignment/>
    </xf>
    <xf numFmtId="0" fontId="3" fillId="34" borderId="37" xfId="0" applyFont="1" applyFill="1" applyBorder="1" applyAlignment="1">
      <alignment vertical="center" wrapText="1" shrinkToFit="1"/>
    </xf>
    <xf numFmtId="0" fontId="3" fillId="34" borderId="38" xfId="0" applyFont="1" applyFill="1" applyBorder="1" applyAlignment="1">
      <alignment vertical="center" wrapText="1"/>
    </xf>
    <xf numFmtId="0" fontId="3" fillId="34" borderId="37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7"/>
  <sheetViews>
    <sheetView zoomScalePageLayoutView="0" workbookViewId="0" topLeftCell="A157">
      <selection activeCell="A9" sqref="A9"/>
    </sheetView>
  </sheetViews>
  <sheetFormatPr defaultColWidth="11.421875" defaultRowHeight="12.75"/>
  <cols>
    <col min="1" max="1" width="43.8515625" style="1" customWidth="1"/>
    <col min="2" max="2" width="22.00390625" style="2" customWidth="1"/>
    <col min="3" max="3" width="13.00390625" style="1" customWidth="1"/>
    <col min="4" max="4" width="18.8515625" style="3" customWidth="1"/>
    <col min="5" max="5" width="18.28125" style="3" customWidth="1"/>
    <col min="6" max="6" width="18.28125" style="1" customWidth="1"/>
    <col min="7" max="16384" width="11.421875" style="1" customWidth="1"/>
  </cols>
  <sheetData>
    <row r="2" ht="23.25">
      <c r="A2" s="4" t="s">
        <v>0</v>
      </c>
    </row>
    <row r="4" spans="2:6" ht="53.25" customHeight="1">
      <c r="B4" s="5" t="s">
        <v>1</v>
      </c>
      <c r="C4" s="6" t="s">
        <v>2</v>
      </c>
      <c r="D4" s="7" t="s">
        <v>3</v>
      </c>
      <c r="E4" s="7" t="s">
        <v>4</v>
      </c>
      <c r="F4" s="8" t="s">
        <v>5</v>
      </c>
    </row>
    <row r="6" spans="1:5" ht="12.75">
      <c r="A6" s="9" t="s">
        <v>6</v>
      </c>
      <c r="B6" s="10"/>
      <c r="C6" s="11"/>
      <c r="D6" s="12"/>
      <c r="E6" s="12"/>
    </row>
    <row r="7" spans="1:5" ht="25.5">
      <c r="A7" s="13" t="s">
        <v>7</v>
      </c>
      <c r="C7" s="11"/>
      <c r="D7" s="12"/>
      <c r="E7" s="12"/>
    </row>
    <row r="8" spans="1:6" ht="12.75">
      <c r="A8" s="14" t="s">
        <v>8</v>
      </c>
      <c r="B8" s="15">
        <v>13.6</v>
      </c>
      <c r="C8" s="16"/>
      <c r="F8" s="15"/>
    </row>
    <row r="9" spans="1:6" ht="12.75">
      <c r="A9" s="75" t="s">
        <v>81</v>
      </c>
      <c r="B9" s="15">
        <f>B8*1.125</f>
        <v>15.299999999999999</v>
      </c>
      <c r="C9" s="16"/>
      <c r="F9" s="15"/>
    </row>
    <row r="10" spans="1:6" ht="12.75">
      <c r="A10" s="75" t="s">
        <v>82</v>
      </c>
      <c r="B10" s="15">
        <f>B9*1.125</f>
        <v>17.2125</v>
      </c>
      <c r="C10" s="16"/>
      <c r="E10" s="18"/>
      <c r="F10" s="15"/>
    </row>
    <row r="11" spans="1:6" ht="51">
      <c r="A11" s="13" t="s">
        <v>10</v>
      </c>
      <c r="C11" s="16"/>
      <c r="F11" s="2"/>
    </row>
    <row r="12" spans="1:6" ht="12.75">
      <c r="A12" s="14" t="s">
        <v>8</v>
      </c>
      <c r="B12" s="15">
        <f>B8*1.06</f>
        <v>14.416</v>
      </c>
      <c r="C12" s="16"/>
      <c r="F12" s="15"/>
    </row>
    <row r="13" spans="1:6" ht="12.75">
      <c r="A13" s="75" t="s">
        <v>81</v>
      </c>
      <c r="B13" s="15">
        <f>B9*1.06</f>
        <v>16.218</v>
      </c>
      <c r="C13" s="16"/>
      <c r="F13" s="15"/>
    </row>
    <row r="14" spans="1:6" ht="12.75">
      <c r="A14" s="75" t="s">
        <v>82</v>
      </c>
      <c r="B14" s="15">
        <f>B10*1.06</f>
        <v>18.24525</v>
      </c>
      <c r="C14" s="16"/>
      <c r="F14" s="15"/>
    </row>
    <row r="15" spans="1:6" ht="25.5">
      <c r="A15" s="13" t="s">
        <v>11</v>
      </c>
      <c r="C15" s="16"/>
      <c r="F15" s="2"/>
    </row>
    <row r="16" spans="1:6" ht="12.75">
      <c r="A16" s="14" t="s">
        <v>8</v>
      </c>
      <c r="B16" s="19">
        <f>+B8*0.75+B12*0.25</f>
        <v>13.803999999999998</v>
      </c>
      <c r="C16" s="16"/>
      <c r="F16" s="19">
        <f>+F8*0.75+F12*0.25</f>
        <v>0</v>
      </c>
    </row>
    <row r="17" spans="1:6" ht="12.75">
      <c r="A17" s="75" t="s">
        <v>81</v>
      </c>
      <c r="B17" s="19">
        <f>+B9*0.75+B13*0.25</f>
        <v>15.529499999999999</v>
      </c>
      <c r="C17" s="16"/>
      <c r="F17" s="19">
        <f>+F9*0.75+F13*0.25</f>
        <v>0</v>
      </c>
    </row>
    <row r="18" spans="1:6" ht="12.75">
      <c r="A18" s="75" t="s">
        <v>82</v>
      </c>
      <c r="B18" s="19">
        <f>+B10*0.75+B14*0.25</f>
        <v>17.470687499999997</v>
      </c>
      <c r="C18" s="16"/>
      <c r="F18" s="19">
        <f>+F10*0.75+F14*0.25</f>
        <v>0</v>
      </c>
    </row>
    <row r="19" spans="1:6" ht="18">
      <c r="A19" s="20"/>
      <c r="C19" s="21">
        <f>+SUM(B16:B18)/3</f>
        <v>15.601395833333333</v>
      </c>
      <c r="D19" s="22">
        <v>36.6</v>
      </c>
      <c r="E19" s="22">
        <f>50*D19/100</f>
        <v>18.3</v>
      </c>
      <c r="F19" s="21">
        <f>+SUM(F16:F18)/3</f>
        <v>0</v>
      </c>
    </row>
    <row r="20" spans="1:5" ht="12.75">
      <c r="A20" s="9" t="s">
        <v>12</v>
      </c>
      <c r="B20" s="10"/>
      <c r="C20" s="11"/>
      <c r="D20" s="12"/>
      <c r="E20" s="12"/>
    </row>
    <row r="21" spans="1:5" ht="25.5">
      <c r="A21" s="13" t="s">
        <v>7</v>
      </c>
      <c r="C21" s="11"/>
      <c r="D21" s="12"/>
      <c r="E21" s="12"/>
    </row>
    <row r="22" spans="1:6" ht="12.75">
      <c r="A22" s="14" t="s">
        <v>8</v>
      </c>
      <c r="B22" s="15">
        <v>44.2</v>
      </c>
      <c r="C22" s="16"/>
      <c r="F22" s="15"/>
    </row>
    <row r="23" spans="1:6" ht="12.75">
      <c r="A23" s="75" t="s">
        <v>81</v>
      </c>
      <c r="B23" s="15">
        <f>B22*1.125</f>
        <v>49.725</v>
      </c>
      <c r="C23" s="16"/>
      <c r="F23" s="15"/>
    </row>
    <row r="24" spans="1:6" ht="12.75">
      <c r="A24" s="75" t="s">
        <v>82</v>
      </c>
      <c r="B24" s="15">
        <f>B23*1.125</f>
        <v>55.940625000000004</v>
      </c>
      <c r="C24" s="16"/>
      <c r="F24" s="15"/>
    </row>
    <row r="25" spans="1:6" ht="51">
      <c r="A25" s="13" t="s">
        <v>10</v>
      </c>
      <c r="C25" s="16"/>
      <c r="F25" s="2"/>
    </row>
    <row r="26" spans="1:6" ht="12.75">
      <c r="A26" s="20" t="s">
        <v>8</v>
      </c>
      <c r="B26" s="15">
        <f>B22*1.06</f>
        <v>46.852000000000004</v>
      </c>
      <c r="C26" s="16"/>
      <c r="F26" s="15"/>
    </row>
    <row r="27" spans="1:6" ht="12.75">
      <c r="A27" s="75" t="s">
        <v>81</v>
      </c>
      <c r="B27" s="15">
        <f>B23*1.06</f>
        <v>52.7085</v>
      </c>
      <c r="C27" s="16"/>
      <c r="F27" s="15"/>
    </row>
    <row r="28" spans="1:6" ht="12.75">
      <c r="A28" s="75" t="s">
        <v>82</v>
      </c>
      <c r="B28" s="15">
        <f>B24*1.06</f>
        <v>59.29706250000001</v>
      </c>
      <c r="C28" s="16"/>
      <c r="F28" s="15"/>
    </row>
    <row r="29" spans="1:6" ht="25.5">
      <c r="A29" s="13" t="s">
        <v>11</v>
      </c>
      <c r="C29" s="16"/>
      <c r="F29" s="2"/>
    </row>
    <row r="30" spans="1:6" ht="12.75">
      <c r="A30" s="14" t="s">
        <v>8</v>
      </c>
      <c r="B30" s="19">
        <f>+B22*0.75+B26*0.25</f>
        <v>44.86300000000001</v>
      </c>
      <c r="C30" s="16"/>
      <c r="F30" s="19">
        <f>+F22*0.75+F26*0.25</f>
        <v>0</v>
      </c>
    </row>
    <row r="31" spans="1:6" ht="12.75">
      <c r="A31" s="75" t="s">
        <v>81</v>
      </c>
      <c r="B31" s="19">
        <f>+B23*0.75+B27*0.25</f>
        <v>50.47087500000001</v>
      </c>
      <c r="C31" s="16"/>
      <c r="F31" s="19">
        <f>+F23*0.75+F27*0.25</f>
        <v>0</v>
      </c>
    </row>
    <row r="32" spans="1:6" ht="12.75">
      <c r="A32" s="75" t="s">
        <v>82</v>
      </c>
      <c r="B32" s="19">
        <f>+B24*0.75+B28*0.25</f>
        <v>56.779734375000004</v>
      </c>
      <c r="C32" s="16"/>
      <c r="F32" s="19">
        <f>+F24*0.75+F28*0.25</f>
        <v>0</v>
      </c>
    </row>
    <row r="33" spans="1:6" ht="18">
      <c r="A33" s="20"/>
      <c r="C33" s="21">
        <f>+SUM(B30:B32)/3</f>
        <v>50.70453645833334</v>
      </c>
      <c r="D33" s="22">
        <v>13</v>
      </c>
      <c r="E33" s="22">
        <f>50*D33/100</f>
        <v>6.5</v>
      </c>
      <c r="F33" s="21">
        <f>+SUM(E30:E32)/3</f>
        <v>0</v>
      </c>
    </row>
    <row r="34" spans="1:3" ht="12.75">
      <c r="A34" s="9" t="s">
        <v>85</v>
      </c>
      <c r="B34" s="10"/>
      <c r="C34" s="23"/>
    </row>
    <row r="35" spans="1:5" ht="38.25">
      <c r="A35" s="13" t="s">
        <v>7</v>
      </c>
      <c r="C35" s="11"/>
      <c r="D35" s="12"/>
      <c r="E35" s="12"/>
    </row>
    <row r="36" spans="1:6" ht="12.75">
      <c r="A36" s="14" t="s">
        <v>8</v>
      </c>
      <c r="B36" s="15">
        <v>23.5</v>
      </c>
      <c r="C36" s="16"/>
      <c r="F36" s="15"/>
    </row>
    <row r="37" spans="1:6" ht="12.75">
      <c r="A37" s="75" t="s">
        <v>81</v>
      </c>
      <c r="B37" s="15">
        <f>B36*1.125</f>
        <v>26.4375</v>
      </c>
      <c r="C37" s="16"/>
      <c r="F37" s="15"/>
    </row>
    <row r="38" spans="1:6" ht="12.75">
      <c r="A38" s="75" t="s">
        <v>82</v>
      </c>
      <c r="B38" s="15">
        <f>B37*1.125</f>
        <v>29.7421875</v>
      </c>
      <c r="C38" s="16"/>
      <c r="F38" s="15"/>
    </row>
    <row r="39" spans="1:6" ht="51">
      <c r="A39" s="13" t="s">
        <v>10</v>
      </c>
      <c r="C39" s="16"/>
      <c r="F39" s="2"/>
    </row>
    <row r="40" spans="1:6" ht="12.75">
      <c r="A40" s="14" t="s">
        <v>8</v>
      </c>
      <c r="B40" s="15">
        <f>B36*1.06</f>
        <v>24.91</v>
      </c>
      <c r="C40" s="16"/>
      <c r="F40" s="15"/>
    </row>
    <row r="41" spans="1:6" ht="18">
      <c r="A41" s="75" t="s">
        <v>81</v>
      </c>
      <c r="B41" s="15">
        <f>B37*1.06</f>
        <v>28.02375</v>
      </c>
      <c r="C41" s="16"/>
      <c r="E41" s="24"/>
      <c r="F41" s="15"/>
    </row>
    <row r="42" spans="1:6" ht="12.75">
      <c r="A42" s="75" t="s">
        <v>82</v>
      </c>
      <c r="B42" s="15">
        <f>B38*1.06</f>
        <v>31.52671875</v>
      </c>
      <c r="C42" s="16"/>
      <c r="F42" s="15"/>
    </row>
    <row r="43" spans="1:6" ht="25.5">
      <c r="A43" s="13" t="s">
        <v>11</v>
      </c>
      <c r="C43" s="16"/>
      <c r="F43" s="2"/>
    </row>
    <row r="44" spans="1:6" ht="12.75">
      <c r="A44" s="14" t="s">
        <v>8</v>
      </c>
      <c r="B44" s="19">
        <f>+B36*0.75+B40*0.25</f>
        <v>23.8525</v>
      </c>
      <c r="C44" s="16"/>
      <c r="F44" s="19">
        <f>+F36*0.75+F40*0.25</f>
        <v>0</v>
      </c>
    </row>
    <row r="45" spans="1:6" ht="12.75">
      <c r="A45" s="75" t="s">
        <v>81</v>
      </c>
      <c r="B45" s="19">
        <f>+B37*0.75+B41*0.25</f>
        <v>26.8340625</v>
      </c>
      <c r="C45" s="16"/>
      <c r="F45" s="19">
        <f>+F37*0.75+F41*0.25</f>
        <v>0</v>
      </c>
    </row>
    <row r="46" spans="1:6" ht="12.75">
      <c r="A46" s="75" t="s">
        <v>82</v>
      </c>
      <c r="B46" s="19">
        <f>+B38*0.75+B42*0.25</f>
        <v>30.1883203125</v>
      </c>
      <c r="C46" s="16"/>
      <c r="F46" s="19">
        <f>+F38*0.75+F42*0.25</f>
        <v>0</v>
      </c>
    </row>
    <row r="47" spans="1:6" ht="18">
      <c r="A47" s="20"/>
      <c r="C47" s="21">
        <f>+SUM(B44:B46)/3</f>
        <v>26.958294270833335</v>
      </c>
      <c r="D47" s="22">
        <v>21</v>
      </c>
      <c r="E47" s="22">
        <f>50*D47/100</f>
        <v>10.5</v>
      </c>
      <c r="F47" s="21">
        <f>+SUM(E44:E46)/3</f>
        <v>0</v>
      </c>
    </row>
    <row r="48" spans="1:3" ht="12.75">
      <c r="A48" s="9" t="s">
        <v>13</v>
      </c>
      <c r="B48" s="10"/>
      <c r="C48" s="16"/>
    </row>
    <row r="49" spans="1:5" ht="38.25">
      <c r="A49" s="13" t="s">
        <v>7</v>
      </c>
      <c r="C49" s="11"/>
      <c r="D49" s="12"/>
      <c r="E49" s="12"/>
    </row>
    <row r="50" spans="1:6" ht="12.75">
      <c r="A50" s="14" t="s">
        <v>8</v>
      </c>
      <c r="B50" s="15">
        <v>9.5</v>
      </c>
      <c r="C50" s="16"/>
      <c r="F50" s="15"/>
    </row>
    <row r="51" spans="1:6" ht="12.75">
      <c r="A51" s="75" t="s">
        <v>81</v>
      </c>
      <c r="B51" s="15">
        <f>B50*1.125</f>
        <v>10.6875</v>
      </c>
      <c r="C51" s="16"/>
      <c r="F51" s="15"/>
    </row>
    <row r="52" spans="1:6" ht="12.75">
      <c r="A52" s="75" t="s">
        <v>82</v>
      </c>
      <c r="B52" s="15">
        <f>B51*1.125</f>
        <v>12.0234375</v>
      </c>
      <c r="C52" s="16"/>
      <c r="F52" s="15"/>
    </row>
    <row r="53" spans="1:6" ht="51">
      <c r="A53" s="13" t="s">
        <v>10</v>
      </c>
      <c r="C53" s="16"/>
      <c r="F53" s="2"/>
    </row>
    <row r="54" spans="1:6" ht="12.75">
      <c r="A54" s="14" t="s">
        <v>8</v>
      </c>
      <c r="B54" s="15">
        <f>B50*1.06</f>
        <v>10.07</v>
      </c>
      <c r="C54" s="16"/>
      <c r="F54" s="15"/>
    </row>
    <row r="55" spans="1:6" ht="12.75">
      <c r="A55" s="75" t="s">
        <v>81</v>
      </c>
      <c r="B55" s="15">
        <f>B51*1.06</f>
        <v>11.328750000000001</v>
      </c>
      <c r="C55" s="16"/>
      <c r="F55" s="15"/>
    </row>
    <row r="56" spans="1:6" ht="12.75">
      <c r="A56" s="75" t="s">
        <v>82</v>
      </c>
      <c r="B56" s="15">
        <f>B52*1.06</f>
        <v>12.744843750000001</v>
      </c>
      <c r="C56" s="16"/>
      <c r="F56" s="15"/>
    </row>
    <row r="57" spans="1:6" ht="25.5">
      <c r="A57" s="13" t="s">
        <v>11</v>
      </c>
      <c r="C57" s="16"/>
      <c r="F57" s="2"/>
    </row>
    <row r="58" spans="1:6" ht="12.75">
      <c r="A58" s="14" t="s">
        <v>8</v>
      </c>
      <c r="B58" s="19">
        <f>+B50*0.75+B54*0.25</f>
        <v>9.6425</v>
      </c>
      <c r="C58" s="16"/>
      <c r="F58" s="19">
        <f>+F50*0.75+F54*0.25</f>
        <v>0</v>
      </c>
    </row>
    <row r="59" spans="1:6" ht="12.75">
      <c r="A59" s="75" t="s">
        <v>81</v>
      </c>
      <c r="B59" s="19">
        <f>+B51*0.75+B55*0.25</f>
        <v>10.8478125</v>
      </c>
      <c r="C59" s="16"/>
      <c r="F59" s="19">
        <f>+F51*0.75+F55*0.25</f>
        <v>0</v>
      </c>
    </row>
    <row r="60" spans="1:6" ht="12.75">
      <c r="A60" s="75" t="s">
        <v>82</v>
      </c>
      <c r="B60" s="19">
        <f>+B52*0.75+B56*0.25</f>
        <v>12.2037890625</v>
      </c>
      <c r="C60" s="16"/>
      <c r="F60" s="19">
        <f>+F52*0.75+F56*0.25</f>
        <v>0</v>
      </c>
    </row>
    <row r="61" spans="1:6" ht="18">
      <c r="A61" s="20"/>
      <c r="C61" s="21">
        <f>+SUM(B58:B60)/3</f>
        <v>10.898033854166668</v>
      </c>
      <c r="D61" s="22">
        <v>9</v>
      </c>
      <c r="E61" s="22">
        <f>50*D61/100</f>
        <v>4.5</v>
      </c>
      <c r="F61" s="21">
        <f>+SUM(E58:E60)/3</f>
        <v>0</v>
      </c>
    </row>
    <row r="62" spans="1:3" ht="12.75">
      <c r="A62" s="9" t="s">
        <v>86</v>
      </c>
      <c r="B62" s="10"/>
      <c r="C62" s="16"/>
    </row>
    <row r="63" spans="1:3" ht="38.25">
      <c r="A63" s="13" t="s">
        <v>7</v>
      </c>
      <c r="C63" s="16"/>
    </row>
    <row r="64" spans="1:6" ht="12.75">
      <c r="A64" s="14" t="s">
        <v>8</v>
      </c>
      <c r="B64" s="15">
        <v>11.4</v>
      </c>
      <c r="C64" s="16"/>
      <c r="F64" s="15"/>
    </row>
    <row r="65" spans="1:6" ht="12.75">
      <c r="A65" s="75" t="s">
        <v>81</v>
      </c>
      <c r="B65" s="15">
        <f>B64*1.125</f>
        <v>12.825000000000001</v>
      </c>
      <c r="C65" s="16"/>
      <c r="F65" s="15"/>
    </row>
    <row r="66" spans="1:6" ht="12.75">
      <c r="A66" s="75" t="s">
        <v>82</v>
      </c>
      <c r="B66" s="15">
        <f>B65*1.125</f>
        <v>14.428125000000001</v>
      </c>
      <c r="C66" s="16"/>
      <c r="F66" s="15"/>
    </row>
    <row r="67" spans="1:6" ht="51">
      <c r="A67" s="13" t="s">
        <v>10</v>
      </c>
      <c r="C67" s="16"/>
      <c r="F67" s="2"/>
    </row>
    <row r="68" spans="1:6" ht="12.75">
      <c r="A68" s="14" t="s">
        <v>8</v>
      </c>
      <c r="B68" s="15">
        <f>B64*1.06</f>
        <v>12.084000000000001</v>
      </c>
      <c r="C68" s="16"/>
      <c r="F68" s="15"/>
    </row>
    <row r="69" spans="1:6" ht="12.75">
      <c r="A69" s="75" t="s">
        <v>81</v>
      </c>
      <c r="B69" s="15">
        <f>B65*1.06</f>
        <v>13.594500000000002</v>
      </c>
      <c r="C69" s="16"/>
      <c r="F69" s="15"/>
    </row>
    <row r="70" spans="1:6" ht="12.75">
      <c r="A70" s="75" t="s">
        <v>82</v>
      </c>
      <c r="B70" s="15">
        <f>B66*1.06</f>
        <v>15.293812500000003</v>
      </c>
      <c r="C70" s="16"/>
      <c r="F70" s="15"/>
    </row>
    <row r="71" spans="1:6" ht="25.5">
      <c r="A71" s="13" t="s">
        <v>11</v>
      </c>
      <c r="C71" s="16"/>
      <c r="F71" s="2"/>
    </row>
    <row r="72" spans="1:6" ht="12.75">
      <c r="A72" s="14" t="s">
        <v>8</v>
      </c>
      <c r="B72" s="19">
        <f>+B64*0.75+B68*0.25</f>
        <v>11.571000000000002</v>
      </c>
      <c r="C72" s="16"/>
      <c r="F72" s="19">
        <f>+F64*0.75+F68*0.25</f>
        <v>0</v>
      </c>
    </row>
    <row r="73" spans="1:6" ht="12.75">
      <c r="A73" s="75" t="s">
        <v>81</v>
      </c>
      <c r="B73" s="19">
        <f>+B65*0.75+B69*0.25</f>
        <v>13.017375000000001</v>
      </c>
      <c r="C73" s="16"/>
      <c r="F73" s="19">
        <f>+F65*0.75+F69*0.25</f>
        <v>0</v>
      </c>
    </row>
    <row r="74" spans="1:6" ht="12.75">
      <c r="A74" s="75" t="s">
        <v>82</v>
      </c>
      <c r="B74" s="19">
        <f>+B66*0.75+B70*0.25</f>
        <v>14.644546875000001</v>
      </c>
      <c r="C74" s="16"/>
      <c r="F74" s="19">
        <f>+F66*0.75+F70*0.25</f>
        <v>0</v>
      </c>
    </row>
    <row r="75" spans="1:6" ht="18">
      <c r="A75" s="20"/>
      <c r="C75" s="21">
        <f>+SUM(B72:B74)/3</f>
        <v>13.077640625</v>
      </c>
      <c r="D75" s="22">
        <v>2</v>
      </c>
      <c r="E75" s="22">
        <f>50*D75/100</f>
        <v>1</v>
      </c>
      <c r="F75" s="21">
        <f>+SUM(E72:E74)/3</f>
        <v>0</v>
      </c>
    </row>
    <row r="76" spans="1:5" ht="18">
      <c r="A76" s="9" t="s">
        <v>87</v>
      </c>
      <c r="B76" s="10"/>
      <c r="C76" s="25"/>
      <c r="D76" s="26"/>
      <c r="E76" s="26"/>
    </row>
    <row r="77" spans="1:5" ht="38.25">
      <c r="A77" s="13" t="s">
        <v>7</v>
      </c>
      <c r="C77" s="11"/>
      <c r="D77" s="12"/>
      <c r="E77" s="12"/>
    </row>
    <row r="78" spans="1:6" ht="12.75">
      <c r="A78" s="14" t="s">
        <v>8</v>
      </c>
      <c r="B78" s="15">
        <v>157.7</v>
      </c>
      <c r="C78" s="16"/>
      <c r="F78" s="15"/>
    </row>
    <row r="79" spans="1:6" ht="12.75">
      <c r="A79" s="75" t="s">
        <v>81</v>
      </c>
      <c r="B79" s="15">
        <f>B78*1.125</f>
        <v>177.4125</v>
      </c>
      <c r="C79" s="16"/>
      <c r="F79" s="15"/>
    </row>
    <row r="80" spans="1:6" ht="12.75">
      <c r="A80" s="75" t="s">
        <v>82</v>
      </c>
      <c r="B80" s="15">
        <f>B79*1.125</f>
        <v>199.58906249999998</v>
      </c>
      <c r="C80" s="16"/>
      <c r="F80" s="15"/>
    </row>
    <row r="81" spans="1:6" ht="51">
      <c r="A81" s="13" t="s">
        <v>10</v>
      </c>
      <c r="C81" s="16"/>
      <c r="F81" s="2"/>
    </row>
    <row r="82" spans="1:6" ht="12.75">
      <c r="A82" s="14" t="s">
        <v>8</v>
      </c>
      <c r="B82" s="15">
        <f>B78*1.06</f>
        <v>167.162</v>
      </c>
      <c r="C82" s="16"/>
      <c r="F82" s="15"/>
    </row>
    <row r="83" spans="1:6" ht="12.75">
      <c r="A83" s="75" t="s">
        <v>81</v>
      </c>
      <c r="B83" s="15">
        <f>B79*1.06</f>
        <v>188.05725</v>
      </c>
      <c r="C83" s="16"/>
      <c r="F83" s="15"/>
    </row>
    <row r="84" spans="1:6" ht="12.75">
      <c r="A84" s="75" t="s">
        <v>82</v>
      </c>
      <c r="B84" s="15">
        <f>B80*1.06</f>
        <v>211.56440625</v>
      </c>
      <c r="C84" s="16"/>
      <c r="F84" s="15"/>
    </row>
    <row r="85" spans="1:6" ht="25.5">
      <c r="A85" s="13" t="s">
        <v>11</v>
      </c>
      <c r="C85" s="16"/>
      <c r="F85" s="2"/>
    </row>
    <row r="86" spans="1:6" ht="12.75">
      <c r="A86" s="14" t="s">
        <v>8</v>
      </c>
      <c r="B86" s="19">
        <f>+B78*0.75+B82*0.25</f>
        <v>160.0655</v>
      </c>
      <c r="C86" s="16"/>
      <c r="F86" s="19">
        <f>+F78*0.75+F82*0.25</f>
        <v>0</v>
      </c>
    </row>
    <row r="87" spans="1:6" ht="12.75">
      <c r="A87" s="75" t="s">
        <v>81</v>
      </c>
      <c r="B87" s="19">
        <f>+B79*0.75+B83*0.25</f>
        <v>180.0736875</v>
      </c>
      <c r="C87" s="16"/>
      <c r="F87" s="19">
        <f>+F79*0.75+F83*0.25</f>
        <v>0</v>
      </c>
    </row>
    <row r="88" spans="1:6" ht="12.75">
      <c r="A88" s="75" t="s">
        <v>82</v>
      </c>
      <c r="B88" s="19">
        <f>+B80*0.75+B84*0.25</f>
        <v>202.58289843749998</v>
      </c>
      <c r="C88" s="16"/>
      <c r="F88" s="19">
        <f>+F80*0.75+F84*0.25</f>
        <v>0</v>
      </c>
    </row>
    <row r="89" spans="1:6" ht="18">
      <c r="A89" s="20"/>
      <c r="C89" s="21">
        <f>+SUM(B86:B88)/3</f>
        <v>180.90736197916667</v>
      </c>
      <c r="D89" s="22">
        <v>2.5</v>
      </c>
      <c r="E89" s="22">
        <f>50*D89/100</f>
        <v>1.25</v>
      </c>
      <c r="F89" s="22">
        <f>+SUM(E86:E88)/3</f>
        <v>0</v>
      </c>
    </row>
    <row r="90" spans="1:5" ht="18">
      <c r="A90" s="27" t="s">
        <v>14</v>
      </c>
      <c r="B90" s="28"/>
      <c r="C90" s="29"/>
      <c r="D90" s="26"/>
      <c r="E90" s="26"/>
    </row>
    <row r="91" spans="1:5" ht="25.5">
      <c r="A91" s="13" t="s">
        <v>15</v>
      </c>
      <c r="C91" s="11"/>
      <c r="D91" s="12"/>
      <c r="E91" s="12"/>
    </row>
    <row r="92" spans="1:6" ht="12.75">
      <c r="A92" s="14" t="s">
        <v>8</v>
      </c>
      <c r="B92" s="19">
        <v>3.5</v>
      </c>
      <c r="C92" s="23"/>
      <c r="D92" s="30"/>
      <c r="E92" s="30"/>
      <c r="F92" s="19"/>
    </row>
    <row r="93" spans="1:6" ht="12.75">
      <c r="A93" s="75" t="s">
        <v>81</v>
      </c>
      <c r="B93" s="19">
        <f>B92*1.125</f>
        <v>3.9375</v>
      </c>
      <c r="C93" s="23"/>
      <c r="D93" s="30"/>
      <c r="E93" s="30"/>
      <c r="F93" s="19"/>
    </row>
    <row r="94" spans="1:6" ht="12.75">
      <c r="A94" s="75" t="s">
        <v>82</v>
      </c>
      <c r="B94" s="19">
        <f>B93*1.125</f>
        <v>4.4296875</v>
      </c>
      <c r="C94" s="23"/>
      <c r="D94" s="30"/>
      <c r="E94" s="30"/>
      <c r="F94" s="19"/>
    </row>
    <row r="95" spans="1:6" ht="18">
      <c r="A95" s="20"/>
      <c r="B95" s="31"/>
      <c r="C95" s="32">
        <f>+SUM(B92:B94)/3</f>
        <v>3.9557291666666665</v>
      </c>
      <c r="D95" s="33">
        <v>2</v>
      </c>
      <c r="E95" s="33">
        <f>50*D95/100</f>
        <v>1</v>
      </c>
      <c r="F95" s="33">
        <f>+SUM(E92:E94)/3</f>
        <v>0</v>
      </c>
    </row>
    <row r="96" spans="1:8" ht="25.5">
      <c r="A96" s="34" t="s">
        <v>16</v>
      </c>
      <c r="B96" s="28"/>
      <c r="C96" s="35"/>
      <c r="D96" s="36"/>
      <c r="E96" s="35"/>
      <c r="F96" s="36"/>
      <c r="G96" s="35"/>
      <c r="H96" s="36"/>
    </row>
    <row r="97" spans="1:3" ht="38.25">
      <c r="A97" s="13" t="s">
        <v>7</v>
      </c>
      <c r="B97" s="31"/>
      <c r="C97" s="16"/>
    </row>
    <row r="98" spans="1:6" ht="12.75">
      <c r="A98" s="14" t="s">
        <v>8</v>
      </c>
      <c r="B98" s="15">
        <v>6.5</v>
      </c>
      <c r="C98" s="16"/>
      <c r="F98" s="15"/>
    </row>
    <row r="99" spans="1:6" ht="12.75">
      <c r="A99" s="75" t="s">
        <v>81</v>
      </c>
      <c r="B99" s="15">
        <f>B98*1.125</f>
        <v>7.3125</v>
      </c>
      <c r="C99" s="16"/>
      <c r="F99" s="15"/>
    </row>
    <row r="100" spans="1:6" ht="12.75">
      <c r="A100" s="75" t="s">
        <v>82</v>
      </c>
      <c r="B100" s="15">
        <f>B99*1.125</f>
        <v>8.2265625</v>
      </c>
      <c r="C100" s="16"/>
      <c r="F100" s="15"/>
    </row>
    <row r="101" spans="1:6" ht="51">
      <c r="A101" s="13" t="s">
        <v>10</v>
      </c>
      <c r="C101" s="16"/>
      <c r="F101" s="2"/>
    </row>
    <row r="102" spans="1:6" ht="12.75">
      <c r="A102" s="14" t="s">
        <v>8</v>
      </c>
      <c r="B102" s="15">
        <f>+B98*1.06</f>
        <v>6.890000000000001</v>
      </c>
      <c r="C102" s="16"/>
      <c r="F102" s="15"/>
    </row>
    <row r="103" spans="1:6" ht="12.75">
      <c r="A103" s="75" t="s">
        <v>81</v>
      </c>
      <c r="B103" s="15">
        <f>+B99*1.06</f>
        <v>7.751250000000001</v>
      </c>
      <c r="C103" s="16"/>
      <c r="F103" s="15"/>
    </row>
    <row r="104" spans="1:6" ht="12.75">
      <c r="A104" s="75" t="s">
        <v>82</v>
      </c>
      <c r="B104" s="15">
        <f>+B100*1.06</f>
        <v>8.72015625</v>
      </c>
      <c r="C104" s="16"/>
      <c r="F104" s="15"/>
    </row>
    <row r="105" spans="1:3" ht="25.5">
      <c r="A105" s="13" t="s">
        <v>11</v>
      </c>
      <c r="C105" s="16"/>
    </row>
    <row r="106" spans="1:6" ht="12.75">
      <c r="A106" s="14" t="s">
        <v>8</v>
      </c>
      <c r="B106" s="19">
        <f>+B98*0.75+B102*0.25</f>
        <v>6.5975</v>
      </c>
      <c r="C106" s="16"/>
      <c r="F106" s="19">
        <f>+F98*0.75+F102*0.25</f>
        <v>0</v>
      </c>
    </row>
    <row r="107" spans="1:6" ht="12.75">
      <c r="A107" s="75" t="s">
        <v>81</v>
      </c>
      <c r="B107" s="19">
        <f>+B99*0.75+B103*0.25</f>
        <v>7.4221875</v>
      </c>
      <c r="C107" s="16"/>
      <c r="F107" s="19">
        <f>+F99*0.75+F103*0.25</f>
        <v>0</v>
      </c>
    </row>
    <row r="108" spans="1:6" ht="12.75">
      <c r="A108" s="75" t="s">
        <v>82</v>
      </c>
      <c r="B108" s="19">
        <f>+B100*0.75+B104*0.25</f>
        <v>8.3499609375</v>
      </c>
      <c r="C108" s="16"/>
      <c r="F108" s="19">
        <f>+F100*0.75+F104*0.25</f>
        <v>0</v>
      </c>
    </row>
    <row r="109" spans="1:6" ht="18">
      <c r="A109" s="37"/>
      <c r="B109" s="38"/>
      <c r="C109" s="21">
        <f>+SUM(B106:B108)/3</f>
        <v>7.456549479166667</v>
      </c>
      <c r="D109" s="22">
        <v>1.2</v>
      </c>
      <c r="E109" s="22">
        <f>50*D109/100</f>
        <v>0.6</v>
      </c>
      <c r="F109" s="22">
        <f>+SUM(E106:E108)/3</f>
        <v>0</v>
      </c>
    </row>
    <row r="110" spans="1:5" ht="38.25" customHeight="1">
      <c r="A110" s="34" t="s">
        <v>88</v>
      </c>
      <c r="B110" s="39"/>
      <c r="C110" s="40"/>
      <c r="D110" s="41"/>
      <c r="E110" s="41"/>
    </row>
    <row r="111" spans="1:5" ht="25.5">
      <c r="A111" s="13" t="s">
        <v>7</v>
      </c>
      <c r="B111" s="38"/>
      <c r="C111" s="40"/>
      <c r="D111" s="41"/>
      <c r="E111" s="41"/>
    </row>
    <row r="112" spans="1:6" ht="12.75">
      <c r="A112" s="14" t="s">
        <v>8</v>
      </c>
      <c r="B112" s="15">
        <v>214.5</v>
      </c>
      <c r="C112" s="16"/>
      <c r="F112" s="15"/>
    </row>
    <row r="113" spans="1:6" ht="12.75">
      <c r="A113" s="75" t="s">
        <v>81</v>
      </c>
      <c r="B113" s="15">
        <f>B112*1.125</f>
        <v>241.3125</v>
      </c>
      <c r="C113" s="16"/>
      <c r="F113" s="15"/>
    </row>
    <row r="114" spans="1:6" ht="12.75">
      <c r="A114" s="75" t="s">
        <v>82</v>
      </c>
      <c r="B114" s="15">
        <f>B113*1.125</f>
        <v>271.4765625</v>
      </c>
      <c r="C114" s="16"/>
      <c r="F114" s="15"/>
    </row>
    <row r="115" spans="1:6" ht="51">
      <c r="A115" s="13" t="s">
        <v>10</v>
      </c>
      <c r="C115" s="16"/>
      <c r="F115" s="2"/>
    </row>
    <row r="116" spans="1:6" ht="12.75">
      <c r="A116" s="14" t="s">
        <v>8</v>
      </c>
      <c r="B116" s="15">
        <f>+B112*1.06</f>
        <v>227.37</v>
      </c>
      <c r="C116" s="16"/>
      <c r="F116" s="15"/>
    </row>
    <row r="117" spans="1:6" ht="12.75">
      <c r="A117" s="75" t="s">
        <v>81</v>
      </c>
      <c r="B117" s="15">
        <f>+B113*1.06</f>
        <v>255.79125000000002</v>
      </c>
      <c r="C117" s="16"/>
      <c r="F117" s="15"/>
    </row>
    <row r="118" spans="1:6" ht="12.75">
      <c r="A118" s="17" t="s">
        <v>9</v>
      </c>
      <c r="B118" s="15">
        <f>+B114*1.06</f>
        <v>287.76515625</v>
      </c>
      <c r="C118" s="16"/>
      <c r="F118" s="15"/>
    </row>
    <row r="119" spans="1:3" ht="25.5">
      <c r="A119" s="13" t="s">
        <v>11</v>
      </c>
      <c r="C119" s="16"/>
    </row>
    <row r="120" spans="1:6" ht="12.75">
      <c r="A120" s="14" t="s">
        <v>8</v>
      </c>
      <c r="B120" s="44">
        <f>+B112*0.75+B116*0.25</f>
        <v>217.7175</v>
      </c>
      <c r="C120" s="16"/>
      <c r="F120" s="44">
        <f>+F112*0.75+F116*0.25</f>
        <v>0</v>
      </c>
    </row>
    <row r="121" spans="1:6" ht="12.75">
      <c r="A121" s="75" t="s">
        <v>81</v>
      </c>
      <c r="B121" s="44">
        <f>+B113*0.75+B117*0.25</f>
        <v>244.9321875</v>
      </c>
      <c r="C121" s="16"/>
      <c r="F121" s="44">
        <f>+F113*0.75+F117*0.25</f>
        <v>0</v>
      </c>
    </row>
    <row r="122" spans="1:6" ht="12.75">
      <c r="A122" s="75" t="s">
        <v>82</v>
      </c>
      <c r="B122" s="44">
        <f>+B114*0.75+B118*0.25</f>
        <v>275.5487109375</v>
      </c>
      <c r="C122" s="16"/>
      <c r="F122" s="44">
        <f>+F114*0.75+F118*0.25</f>
        <v>0</v>
      </c>
    </row>
    <row r="123" spans="1:6" ht="18">
      <c r="A123" s="20"/>
      <c r="B123" s="45"/>
      <c r="C123" s="21">
        <f>+SUM(B120:B122)/3</f>
        <v>246.0661328125</v>
      </c>
      <c r="D123" s="22">
        <v>1.5</v>
      </c>
      <c r="E123" s="22">
        <f>50*D123/100</f>
        <v>0.75</v>
      </c>
      <c r="F123" s="22">
        <f>+SUM(E120:E122)/3</f>
        <v>0</v>
      </c>
    </row>
    <row r="124" spans="1:3" ht="12.75">
      <c r="A124" s="27" t="s">
        <v>89</v>
      </c>
      <c r="B124" s="46"/>
      <c r="C124" s="16"/>
    </row>
    <row r="125" spans="1:5" ht="25.5">
      <c r="A125" s="13" t="s">
        <v>7</v>
      </c>
      <c r="C125" s="11"/>
      <c r="D125" s="12"/>
      <c r="E125" s="12"/>
    </row>
    <row r="126" spans="1:6" ht="12.75">
      <c r="A126" s="14" t="s">
        <v>8</v>
      </c>
      <c r="B126" s="15">
        <v>68.1</v>
      </c>
      <c r="C126" s="16"/>
      <c r="F126" s="15"/>
    </row>
    <row r="127" spans="1:6" ht="12.75">
      <c r="A127" s="75" t="s">
        <v>81</v>
      </c>
      <c r="B127" s="15">
        <f>B126*1.125</f>
        <v>76.6125</v>
      </c>
      <c r="C127" s="16"/>
      <c r="F127" s="15"/>
    </row>
    <row r="128" spans="1:6" ht="12.75">
      <c r="A128" s="75" t="s">
        <v>82</v>
      </c>
      <c r="B128" s="15">
        <f>B127*1.125</f>
        <v>86.18906249999999</v>
      </c>
      <c r="C128" s="16"/>
      <c r="F128" s="15"/>
    </row>
    <row r="129" spans="1:6" ht="51">
      <c r="A129" s="13" t="s">
        <v>10</v>
      </c>
      <c r="C129" s="16"/>
      <c r="F129" s="2"/>
    </row>
    <row r="130" spans="1:6" ht="12.75">
      <c r="A130" s="14" t="s">
        <v>8</v>
      </c>
      <c r="B130" s="15">
        <f>+B126*1.06</f>
        <v>72.18599999999999</v>
      </c>
      <c r="C130" s="16"/>
      <c r="F130" s="15"/>
    </row>
    <row r="131" spans="1:6" ht="12.75">
      <c r="A131" s="75" t="s">
        <v>81</v>
      </c>
      <c r="B131" s="15">
        <f>+B127*1.06</f>
        <v>81.20925</v>
      </c>
      <c r="C131" s="16"/>
      <c r="F131" s="15"/>
    </row>
    <row r="132" spans="1:6" ht="12.75">
      <c r="A132" s="75" t="s">
        <v>82</v>
      </c>
      <c r="B132" s="15">
        <f>+B128*1.06</f>
        <v>91.36040625</v>
      </c>
      <c r="C132" s="16"/>
      <c r="F132" s="15"/>
    </row>
    <row r="133" spans="1:6" ht="25.5">
      <c r="A133" s="13" t="s">
        <v>11</v>
      </c>
      <c r="C133" s="16"/>
      <c r="F133" s="2"/>
    </row>
    <row r="134" spans="1:6" ht="12.75">
      <c r="A134" s="20"/>
      <c r="C134" s="16"/>
      <c r="F134" s="2"/>
    </row>
    <row r="135" spans="1:6" ht="12.75">
      <c r="A135" s="17" t="s">
        <v>8</v>
      </c>
      <c r="B135" s="19">
        <f>+B126*0.75+B130*0.25</f>
        <v>69.1215</v>
      </c>
      <c r="C135" s="16"/>
      <c r="F135" s="19">
        <f>+F126*0.75+F130*0.25</f>
        <v>0</v>
      </c>
    </row>
    <row r="136" spans="1:6" ht="12.75">
      <c r="A136" s="75" t="s">
        <v>81</v>
      </c>
      <c r="B136" s="19">
        <f>+B127*0.75+B131*0.25</f>
        <v>77.7616875</v>
      </c>
      <c r="C136" s="16"/>
      <c r="F136" s="19">
        <f>+F127*0.75+F131*0.25</f>
        <v>0</v>
      </c>
    </row>
    <row r="137" spans="1:6" ht="12.75">
      <c r="A137" s="75" t="s">
        <v>82</v>
      </c>
      <c r="B137" s="19">
        <f>+B128*0.75+B132*0.25</f>
        <v>87.48189843749999</v>
      </c>
      <c r="C137" s="16"/>
      <c r="F137" s="19">
        <f>+F128*0.75+F132*0.25</f>
        <v>0</v>
      </c>
    </row>
    <row r="138" spans="1:6" ht="18">
      <c r="A138" s="20"/>
      <c r="B138" s="45"/>
      <c r="C138" s="21">
        <f>+SUM(B135:B137)/3</f>
        <v>78.1216953125</v>
      </c>
      <c r="D138" s="22">
        <v>1</v>
      </c>
      <c r="E138" s="22">
        <f>50*D138/100</f>
        <v>0.5</v>
      </c>
      <c r="F138" s="22">
        <f>+SUM(E135:E137)/3</f>
        <v>0</v>
      </c>
    </row>
    <row r="139" spans="1:3" ht="25.5">
      <c r="A139" s="34" t="s">
        <v>17</v>
      </c>
      <c r="B139" s="46"/>
      <c r="C139" s="16"/>
    </row>
    <row r="140" spans="1:5" ht="25.5">
      <c r="A140" s="13" t="s">
        <v>15</v>
      </c>
      <c r="C140" s="11"/>
      <c r="D140" s="12"/>
      <c r="E140" s="12"/>
    </row>
    <row r="141" spans="1:5" ht="12.75">
      <c r="A141" s="14" t="s">
        <v>8</v>
      </c>
      <c r="B141" s="15">
        <v>5.3</v>
      </c>
      <c r="C141" s="16"/>
      <c r="D141" s="47"/>
      <c r="E141" s="48"/>
    </row>
    <row r="142" spans="1:5" ht="12.75">
      <c r="A142" s="75" t="s">
        <v>81</v>
      </c>
      <c r="B142" s="15">
        <f>B141*1.125</f>
        <v>5.9624999999999995</v>
      </c>
      <c r="C142" s="16"/>
      <c r="D142" s="47"/>
      <c r="E142" s="48"/>
    </row>
    <row r="143" spans="1:5" ht="12.75">
      <c r="A143" s="17" t="s">
        <v>9</v>
      </c>
      <c r="B143" s="15">
        <f>B142*1.125</f>
        <v>6.707812499999999</v>
      </c>
      <c r="C143" s="16"/>
      <c r="D143" s="47"/>
      <c r="E143" s="48"/>
    </row>
    <row r="144" spans="1:6" ht="18">
      <c r="A144" s="20"/>
      <c r="B144" s="31"/>
      <c r="C144" s="21">
        <f>+SUM(B141:B143)/3</f>
        <v>5.990104166666666</v>
      </c>
      <c r="D144" s="22">
        <v>1</v>
      </c>
      <c r="E144" s="22">
        <f>50*D144/100</f>
        <v>0.5</v>
      </c>
      <c r="F144" s="22">
        <f>+SUM(E141:E143)/3</f>
        <v>0</v>
      </c>
    </row>
    <row r="145" spans="1:5" ht="25.5">
      <c r="A145" s="34" t="s">
        <v>90</v>
      </c>
      <c r="B145" s="46"/>
      <c r="C145" s="16"/>
      <c r="D145" s="47"/>
      <c r="E145" s="48"/>
    </row>
    <row r="146" spans="1:5" ht="25.5">
      <c r="A146" s="13" t="s">
        <v>15</v>
      </c>
      <c r="C146" s="11"/>
      <c r="D146" s="12"/>
      <c r="E146" s="12"/>
    </row>
    <row r="147" spans="1:5" ht="12.75">
      <c r="A147" s="17" t="s">
        <v>8</v>
      </c>
      <c r="B147" s="15">
        <v>4.5</v>
      </c>
      <c r="C147" s="16"/>
      <c r="D147" s="47"/>
      <c r="E147" s="48"/>
    </row>
    <row r="148" spans="1:5" ht="12.75">
      <c r="A148" s="75" t="s">
        <v>81</v>
      </c>
      <c r="B148" s="15">
        <f>B147*1.125</f>
        <v>5.0625</v>
      </c>
      <c r="C148" s="16"/>
      <c r="D148" s="47"/>
      <c r="E148" s="48"/>
    </row>
    <row r="149" spans="1:5" ht="12.75">
      <c r="A149" s="75" t="s">
        <v>82</v>
      </c>
      <c r="B149" s="15">
        <f>B148*1.125</f>
        <v>5.6953125</v>
      </c>
      <c r="C149" s="16"/>
      <c r="D149" s="47"/>
      <c r="E149" s="48"/>
    </row>
    <row r="150" spans="1:6" ht="18">
      <c r="A150" s="20"/>
      <c r="B150" s="31"/>
      <c r="C150" s="21">
        <f>+SUM(B147:B149)/3</f>
        <v>5.0859375</v>
      </c>
      <c r="D150" s="22">
        <v>1</v>
      </c>
      <c r="E150" s="22">
        <f>50*D150/100</f>
        <v>0.5</v>
      </c>
      <c r="F150" s="22">
        <f>+SUM(E147:E149)/3</f>
        <v>0</v>
      </c>
    </row>
    <row r="151" spans="1:5" ht="38.25">
      <c r="A151" s="34" t="s">
        <v>18</v>
      </c>
      <c r="B151" s="46"/>
      <c r="C151" s="16"/>
      <c r="D151" s="47"/>
      <c r="E151" s="48"/>
    </row>
    <row r="152" spans="1:5" ht="25.5">
      <c r="A152" s="13" t="s">
        <v>15</v>
      </c>
      <c r="B152" s="49"/>
      <c r="C152" s="16"/>
      <c r="D152" s="47"/>
      <c r="E152" s="48"/>
    </row>
    <row r="153" spans="1:6" ht="18">
      <c r="A153" s="50" t="s">
        <v>19</v>
      </c>
      <c r="B153" s="51">
        <v>78.6</v>
      </c>
      <c r="C153" s="21">
        <f>+B153</f>
        <v>78.6</v>
      </c>
      <c r="D153" s="22">
        <v>0.85</v>
      </c>
      <c r="E153" s="22">
        <f>50*D153/100</f>
        <v>0.425</v>
      </c>
      <c r="F153" s="22"/>
    </row>
    <row r="154" spans="1:6" ht="18">
      <c r="A154" s="50" t="s">
        <v>20</v>
      </c>
      <c r="B154" s="51">
        <v>104.8</v>
      </c>
      <c r="C154" s="21">
        <f>+B154</f>
        <v>104.8</v>
      </c>
      <c r="D154" s="22">
        <v>0.85</v>
      </c>
      <c r="E154" s="22">
        <f>50*D154/100</f>
        <v>0.425</v>
      </c>
      <c r="F154" s="22"/>
    </row>
    <row r="155" spans="1:6" ht="18">
      <c r="A155" s="52" t="s">
        <v>21</v>
      </c>
      <c r="B155" s="53" t="s">
        <v>22</v>
      </c>
      <c r="C155" s="21" t="str">
        <f>+B155</f>
        <v>1,60€/m2</v>
      </c>
      <c r="D155" s="22">
        <v>0.8</v>
      </c>
      <c r="E155" s="22">
        <f>50*D155/100</f>
        <v>0.4</v>
      </c>
      <c r="F155" s="22"/>
    </row>
    <row r="156" spans="1:5" ht="25.5">
      <c r="A156" s="34" t="s">
        <v>23</v>
      </c>
      <c r="B156" s="39"/>
      <c r="C156" s="40"/>
      <c r="D156" s="41"/>
      <c r="E156" s="41"/>
    </row>
    <row r="157" spans="1:3" ht="12.75">
      <c r="A157" s="54"/>
      <c r="B157" s="15" t="s">
        <v>24</v>
      </c>
      <c r="C157" s="16"/>
    </row>
    <row r="158" spans="1:3" ht="12.75">
      <c r="A158" s="37"/>
      <c r="B158" s="31"/>
      <c r="C158" s="16"/>
    </row>
    <row r="159" spans="1:6" ht="18">
      <c r="A159" s="17"/>
      <c r="B159" s="15">
        <v>2.6</v>
      </c>
      <c r="C159" s="21">
        <f>+B159</f>
        <v>2.6</v>
      </c>
      <c r="D159" s="22">
        <v>1.7</v>
      </c>
      <c r="E159" s="22">
        <f>50*D159/100</f>
        <v>0.85</v>
      </c>
      <c r="F159" s="22"/>
    </row>
    <row r="160" spans="1:3" ht="12.75">
      <c r="A160" s="37"/>
      <c r="B160" s="31"/>
      <c r="C160" s="16"/>
    </row>
    <row r="161" spans="1:3" ht="12.75">
      <c r="A161" s="37"/>
      <c r="B161" s="31"/>
      <c r="C161" s="16"/>
    </row>
    <row r="162" spans="1:3" ht="38.25">
      <c r="A162" s="34" t="s">
        <v>25</v>
      </c>
      <c r="B162" s="55"/>
      <c r="C162" s="16"/>
    </row>
    <row r="163" spans="1:5" ht="25.5">
      <c r="A163" s="56" t="s">
        <v>26</v>
      </c>
      <c r="C163" s="11"/>
      <c r="D163" s="12"/>
      <c r="E163" s="12"/>
    </row>
    <row r="164" spans="1:3" ht="12.75">
      <c r="A164" s="42" t="s">
        <v>84</v>
      </c>
      <c r="B164" s="15">
        <v>15.7</v>
      </c>
      <c r="C164" s="16"/>
    </row>
    <row r="165" spans="1:3" ht="12.75">
      <c r="A165" s="42" t="s">
        <v>83</v>
      </c>
      <c r="B165" s="15">
        <v>19.7</v>
      </c>
      <c r="C165" s="16"/>
    </row>
    <row r="166" spans="1:6" ht="18">
      <c r="A166" s="11"/>
      <c r="C166" s="21">
        <f>+SUM(B164:B165)/2</f>
        <v>17.7</v>
      </c>
      <c r="D166" s="22">
        <v>4</v>
      </c>
      <c r="E166" s="22">
        <f>50*D166/100</f>
        <v>2</v>
      </c>
      <c r="F166" s="22">
        <f>+SUM(E163:E165)/3</f>
        <v>0</v>
      </c>
    </row>
    <row r="167" spans="1:6" s="63" customFormat="1" ht="18">
      <c r="A167" s="57" t="s">
        <v>27</v>
      </c>
      <c r="B167" s="58"/>
      <c r="C167" s="59"/>
      <c r="D167" s="60">
        <f>+SUM(D6:D166)</f>
        <v>99.99999999999999</v>
      </c>
      <c r="E167" s="61">
        <f>+SUM(E6:E166)</f>
        <v>49.99999999999999</v>
      </c>
      <c r="F167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1"/>
  <sheetViews>
    <sheetView zoomScalePageLayoutView="0" workbookViewId="0" topLeftCell="A121">
      <selection activeCell="A9" sqref="A9"/>
    </sheetView>
  </sheetViews>
  <sheetFormatPr defaultColWidth="11.421875" defaultRowHeight="12.75"/>
  <cols>
    <col min="1" max="1" width="43.8515625" style="1" customWidth="1"/>
    <col min="2" max="2" width="20.00390625" style="2" customWidth="1"/>
    <col min="3" max="3" width="13.00390625" style="1" customWidth="1"/>
    <col min="4" max="4" width="18.8515625" style="3" customWidth="1"/>
    <col min="5" max="5" width="18.28125" style="3" customWidth="1"/>
    <col min="6" max="6" width="18.28125" style="1" customWidth="1"/>
    <col min="7" max="16384" width="11.421875" style="1" customWidth="1"/>
  </cols>
  <sheetData>
    <row r="2" ht="23.25">
      <c r="A2" s="4" t="s">
        <v>28</v>
      </c>
    </row>
    <row r="4" spans="2:6" ht="53.25" customHeight="1">
      <c r="B4" s="5" t="s">
        <v>1</v>
      </c>
      <c r="C4" s="6" t="s">
        <v>2</v>
      </c>
      <c r="D4" s="7" t="s">
        <v>3</v>
      </c>
      <c r="E4" s="7" t="s">
        <v>4</v>
      </c>
      <c r="F4" s="8" t="s">
        <v>5</v>
      </c>
    </row>
    <row r="6" spans="1:5" ht="12.75">
      <c r="A6" s="9" t="s">
        <v>29</v>
      </c>
      <c r="B6" s="10"/>
      <c r="C6" s="11"/>
      <c r="D6" s="12"/>
      <c r="E6" s="12"/>
    </row>
    <row r="7" spans="1:5" ht="25.5">
      <c r="A7" s="13" t="s">
        <v>7</v>
      </c>
      <c r="C7" s="11"/>
      <c r="D7" s="12"/>
      <c r="E7" s="12"/>
    </row>
    <row r="8" spans="1:6" ht="12.75">
      <c r="A8" s="14" t="s">
        <v>8</v>
      </c>
      <c r="B8" s="64">
        <v>9.3</v>
      </c>
      <c r="C8" s="16"/>
      <c r="F8" s="15"/>
    </row>
    <row r="9" spans="1:6" ht="12.75">
      <c r="A9" s="75" t="s">
        <v>81</v>
      </c>
      <c r="B9" s="64">
        <f>B8*1.125</f>
        <v>10.4625</v>
      </c>
      <c r="C9" s="16"/>
      <c r="F9" s="15"/>
    </row>
    <row r="10" spans="1:6" ht="12.75">
      <c r="A10" s="75" t="s">
        <v>82</v>
      </c>
      <c r="B10" s="64">
        <f>B9*1.125</f>
        <v>11.770312500000001</v>
      </c>
      <c r="C10" s="16"/>
      <c r="E10" s="18"/>
      <c r="F10" s="15"/>
    </row>
    <row r="11" spans="1:6" ht="51">
      <c r="A11" s="13" t="s">
        <v>10</v>
      </c>
      <c r="B11" s="65"/>
      <c r="C11" s="16"/>
      <c r="F11" s="2"/>
    </row>
    <row r="12" spans="1:6" ht="12.75">
      <c r="A12" s="14" t="s">
        <v>8</v>
      </c>
      <c r="B12" s="64">
        <v>9.858</v>
      </c>
      <c r="C12" s="16"/>
      <c r="F12" s="15"/>
    </row>
    <row r="13" spans="1:6" ht="12.75">
      <c r="A13" s="75" t="s">
        <v>81</v>
      </c>
      <c r="B13" s="64">
        <v>11.090250000000001</v>
      </c>
      <c r="C13" s="16"/>
      <c r="F13" s="15"/>
    </row>
    <row r="14" spans="1:6" ht="12.75">
      <c r="A14" s="75" t="s">
        <v>82</v>
      </c>
      <c r="B14" s="64">
        <v>12.476531250000003</v>
      </c>
      <c r="C14" s="16"/>
      <c r="F14" s="15"/>
    </row>
    <row r="15" spans="1:6" ht="25.5">
      <c r="A15" s="13" t="s">
        <v>11</v>
      </c>
      <c r="C15" s="16"/>
      <c r="F15" s="2"/>
    </row>
    <row r="16" spans="1:6" ht="12.75">
      <c r="A16" s="14" t="s">
        <v>8</v>
      </c>
      <c r="B16" s="19">
        <f>+B8*0.75+B12*0.25</f>
        <v>9.4395</v>
      </c>
      <c r="C16" s="16"/>
      <c r="F16" s="19">
        <f>+F8*0.75+F12*0.25</f>
        <v>0</v>
      </c>
    </row>
    <row r="17" spans="1:6" ht="12.75">
      <c r="A17" s="75" t="s">
        <v>81</v>
      </c>
      <c r="B17" s="19">
        <f>+B9*0.75+B13*0.25</f>
        <v>10.6194375</v>
      </c>
      <c r="C17" s="16"/>
      <c r="F17" s="19">
        <f>+F9*0.75+F13*0.25</f>
        <v>0</v>
      </c>
    </row>
    <row r="18" spans="1:6" ht="12.75">
      <c r="A18" s="75" t="s">
        <v>82</v>
      </c>
      <c r="B18" s="19">
        <f>+B10*0.75+B14*0.25</f>
        <v>11.9468671875</v>
      </c>
      <c r="C18" s="16"/>
      <c r="F18" s="19">
        <f>+F10*0.75+F14*0.25</f>
        <v>0</v>
      </c>
    </row>
    <row r="19" spans="1:6" ht="18">
      <c r="A19" s="20"/>
      <c r="C19" s="21">
        <f>+SUM(B16:B18)/3</f>
        <v>10.668601562500001</v>
      </c>
      <c r="D19" s="22">
        <v>47.5</v>
      </c>
      <c r="E19" s="22">
        <f>50*D19/100</f>
        <v>23.75</v>
      </c>
      <c r="F19" s="21">
        <f>+SUM(F16:F18)/3</f>
        <v>0</v>
      </c>
    </row>
    <row r="20" spans="1:8" ht="12.75">
      <c r="A20" s="9" t="s">
        <v>30</v>
      </c>
      <c r="B20" s="10"/>
      <c r="C20" s="66"/>
      <c r="D20" s="65"/>
      <c r="E20" s="66"/>
      <c r="F20" s="65"/>
      <c r="G20" s="66"/>
      <c r="H20" s="65"/>
    </row>
    <row r="21" spans="1:5" ht="25.5">
      <c r="A21" s="13" t="s">
        <v>7</v>
      </c>
      <c r="C21" s="11"/>
      <c r="D21" s="12"/>
      <c r="E21" s="12"/>
    </row>
    <row r="22" spans="1:6" ht="12.75">
      <c r="A22" s="14" t="s">
        <v>8</v>
      </c>
      <c r="B22" s="64">
        <v>15</v>
      </c>
      <c r="C22" s="16"/>
      <c r="F22" s="15"/>
    </row>
    <row r="23" spans="1:6" ht="12.75">
      <c r="A23" s="75" t="s">
        <v>81</v>
      </c>
      <c r="B23" s="64">
        <f>B22*1.125</f>
        <v>16.875</v>
      </c>
      <c r="C23" s="16"/>
      <c r="F23" s="15"/>
    </row>
    <row r="24" spans="1:6" ht="12.75">
      <c r="A24" s="75" t="s">
        <v>82</v>
      </c>
      <c r="B24" s="64">
        <f>B23*1.125</f>
        <v>18.984375</v>
      </c>
      <c r="C24" s="16"/>
      <c r="F24" s="15"/>
    </row>
    <row r="25" spans="1:6" ht="51">
      <c r="A25" s="13" t="s">
        <v>10</v>
      </c>
      <c r="B25" s="65"/>
      <c r="C25" s="16"/>
      <c r="F25" s="2"/>
    </row>
    <row r="26" spans="1:6" ht="12.75">
      <c r="A26" s="20" t="s">
        <v>8</v>
      </c>
      <c r="B26" s="15">
        <v>15.9</v>
      </c>
      <c r="C26" s="16"/>
      <c r="F26" s="15"/>
    </row>
    <row r="27" spans="1:6" ht="12.75">
      <c r="A27" s="75" t="s">
        <v>81</v>
      </c>
      <c r="B27" s="15">
        <v>17.8875</v>
      </c>
      <c r="C27" s="16"/>
      <c r="F27" s="15"/>
    </row>
    <row r="28" spans="1:6" ht="12.75">
      <c r="A28" s="75" t="s">
        <v>82</v>
      </c>
      <c r="B28" s="15">
        <v>20.1234375</v>
      </c>
      <c r="C28" s="16"/>
      <c r="F28" s="15"/>
    </row>
    <row r="29" spans="1:6" ht="25.5">
      <c r="A29" s="13" t="s">
        <v>11</v>
      </c>
      <c r="C29" s="16"/>
      <c r="F29" s="2"/>
    </row>
    <row r="30" spans="1:6" ht="12.75">
      <c r="A30" s="14" t="s">
        <v>8</v>
      </c>
      <c r="B30" s="19">
        <f>+B22*0.75+B26*0.25</f>
        <v>15.225</v>
      </c>
      <c r="C30" s="16"/>
      <c r="F30" s="19">
        <f>+F22*0.75+F26*0.25</f>
        <v>0</v>
      </c>
    </row>
    <row r="31" spans="1:6" ht="12.75">
      <c r="A31" s="75" t="s">
        <v>81</v>
      </c>
      <c r="B31" s="19">
        <f>+B23*0.75+B27*0.25</f>
        <v>17.128125</v>
      </c>
      <c r="C31" s="16"/>
      <c r="F31" s="19">
        <f>+F23*0.75+F27*0.25</f>
        <v>0</v>
      </c>
    </row>
    <row r="32" spans="1:6" ht="12.75">
      <c r="A32" s="75" t="s">
        <v>82</v>
      </c>
      <c r="B32" s="19">
        <f>+B24*0.75+B28*0.25</f>
        <v>19.269140625</v>
      </c>
      <c r="C32" s="16"/>
      <c r="F32" s="19">
        <f>+F24*0.75+F28*0.25</f>
        <v>0</v>
      </c>
    </row>
    <row r="33" spans="1:6" ht="18">
      <c r="A33" s="20"/>
      <c r="C33" s="21">
        <f>+SUM(B30:B32)/3</f>
        <v>17.207421874999998</v>
      </c>
      <c r="D33" s="22">
        <v>7</v>
      </c>
      <c r="E33" s="22">
        <f>50*D33/100</f>
        <v>3.5</v>
      </c>
      <c r="F33" s="21">
        <f>+SUM(F30:F32)/3</f>
        <v>0</v>
      </c>
    </row>
    <row r="34" spans="1:9" ht="12.75">
      <c r="A34" s="9" t="s">
        <v>31</v>
      </c>
      <c r="B34" s="10"/>
      <c r="C34" s="66"/>
      <c r="D34" s="65"/>
      <c r="E34" s="66"/>
      <c r="F34" s="65"/>
      <c r="G34" s="66"/>
      <c r="H34" s="65"/>
      <c r="I34" s="67"/>
    </row>
    <row r="35" spans="1:5" ht="25.5">
      <c r="A35" s="13" t="s">
        <v>7</v>
      </c>
      <c r="C35" s="11"/>
      <c r="D35" s="12"/>
      <c r="E35" s="12"/>
    </row>
    <row r="36" spans="1:6" ht="12.75">
      <c r="A36" s="14" t="s">
        <v>8</v>
      </c>
      <c r="B36" s="64">
        <v>17</v>
      </c>
      <c r="C36" s="16"/>
      <c r="F36" s="15"/>
    </row>
    <row r="37" spans="1:6" ht="12.75">
      <c r="A37" s="75" t="s">
        <v>81</v>
      </c>
      <c r="B37" s="64">
        <f>B36*1.125</f>
        <v>19.125</v>
      </c>
      <c r="C37" s="16"/>
      <c r="F37" s="15"/>
    </row>
    <row r="38" spans="1:6" ht="12.75">
      <c r="A38" s="75" t="s">
        <v>82</v>
      </c>
      <c r="B38" s="64">
        <f>B37*1.125</f>
        <v>21.515625</v>
      </c>
      <c r="C38" s="16"/>
      <c r="F38" s="15"/>
    </row>
    <row r="39" spans="1:6" ht="51">
      <c r="A39" s="13" t="s">
        <v>10</v>
      </c>
      <c r="B39" s="65"/>
      <c r="C39" s="16"/>
      <c r="F39" s="2"/>
    </row>
    <row r="40" spans="1:6" ht="12.75">
      <c r="A40" s="14" t="s">
        <v>8</v>
      </c>
      <c r="B40" s="15">
        <v>18.02</v>
      </c>
      <c r="C40" s="16"/>
      <c r="F40" s="15"/>
    </row>
    <row r="41" spans="1:6" ht="18">
      <c r="A41" s="75" t="s">
        <v>81</v>
      </c>
      <c r="B41" s="15">
        <v>20.2725</v>
      </c>
      <c r="C41" s="16"/>
      <c r="E41" s="24"/>
      <c r="F41" s="15"/>
    </row>
    <row r="42" spans="1:6" ht="12.75">
      <c r="A42" s="75" t="s">
        <v>82</v>
      </c>
      <c r="B42" s="15">
        <v>22.8065625</v>
      </c>
      <c r="C42" s="16"/>
      <c r="F42" s="15"/>
    </row>
    <row r="43" spans="1:6" ht="25.5">
      <c r="A43" s="13" t="s">
        <v>11</v>
      </c>
      <c r="C43" s="16"/>
      <c r="F43" s="2"/>
    </row>
    <row r="44" spans="1:6" ht="12.75">
      <c r="A44" s="14" t="s">
        <v>8</v>
      </c>
      <c r="B44" s="19">
        <f>+B36*0.75+B40*0.25</f>
        <v>17.255</v>
      </c>
      <c r="C44" s="16"/>
      <c r="F44" s="19">
        <f>+F36*0.75+F40*0.25</f>
        <v>0</v>
      </c>
    </row>
    <row r="45" spans="1:6" ht="12.75">
      <c r="A45" s="75" t="s">
        <v>81</v>
      </c>
      <c r="B45" s="19">
        <f>+B37*0.75+B41*0.25</f>
        <v>19.411875000000002</v>
      </c>
      <c r="C45" s="16"/>
      <c r="F45" s="19">
        <f>+F37*0.75+F41*0.25</f>
        <v>0</v>
      </c>
    </row>
    <row r="46" spans="1:6" ht="12.75">
      <c r="A46" s="75" t="s">
        <v>82</v>
      </c>
      <c r="B46" s="19">
        <f>+B38*0.75+B42*0.25</f>
        <v>21.838359375</v>
      </c>
      <c r="C46" s="16"/>
      <c r="F46" s="19">
        <f>+F38*0.75+F42*0.25</f>
        <v>0</v>
      </c>
    </row>
    <row r="47" spans="1:6" ht="18">
      <c r="A47" s="20"/>
      <c r="C47" s="21">
        <f>+SUM(B44:B46)/3</f>
        <v>19.501744791666667</v>
      </c>
      <c r="D47" s="22">
        <v>7</v>
      </c>
      <c r="E47" s="22">
        <f>50*D47/100</f>
        <v>3.5</v>
      </c>
      <c r="F47" s="21">
        <f>+SUM(F44:F46)/3</f>
        <v>0</v>
      </c>
    </row>
    <row r="48" spans="1:8" ht="36" customHeight="1">
      <c r="A48" s="34" t="s">
        <v>32</v>
      </c>
      <c r="B48" s="68"/>
      <c r="C48" s="37"/>
      <c r="D48" s="37"/>
      <c r="E48" s="37"/>
      <c r="F48" s="37"/>
      <c r="G48" s="37"/>
      <c r="H48" s="37"/>
    </row>
    <row r="49" spans="1:5" ht="25.5">
      <c r="A49" s="13" t="s">
        <v>7</v>
      </c>
      <c r="C49" s="11"/>
      <c r="D49" s="12"/>
      <c r="E49" s="12"/>
    </row>
    <row r="50" spans="1:6" ht="12.75">
      <c r="A50" s="14" t="s">
        <v>8</v>
      </c>
      <c r="B50" s="64">
        <v>94.5</v>
      </c>
      <c r="C50" s="16"/>
      <c r="F50" s="15"/>
    </row>
    <row r="51" spans="1:6" ht="12.75">
      <c r="A51" s="75" t="s">
        <v>81</v>
      </c>
      <c r="B51" s="64">
        <f>B50*1.125</f>
        <v>106.3125</v>
      </c>
      <c r="C51" s="16"/>
      <c r="F51" s="15"/>
    </row>
    <row r="52" spans="1:6" ht="12.75">
      <c r="A52" s="75" t="s">
        <v>82</v>
      </c>
      <c r="B52" s="64">
        <f>B51*1.125</f>
        <v>119.6015625</v>
      </c>
      <c r="C52" s="16"/>
      <c r="F52" s="15"/>
    </row>
    <row r="53" spans="1:6" ht="51">
      <c r="A53" s="13" t="s">
        <v>10</v>
      </c>
      <c r="B53" s="65"/>
      <c r="C53" s="16"/>
      <c r="F53" s="2"/>
    </row>
    <row r="54" spans="1:6" ht="12.75">
      <c r="A54" s="14" t="s">
        <v>8</v>
      </c>
      <c r="B54" s="15">
        <v>100.17</v>
      </c>
      <c r="C54" s="16"/>
      <c r="F54" s="15"/>
    </row>
    <row r="55" spans="1:6" ht="12.75">
      <c r="A55" s="75" t="s">
        <v>81</v>
      </c>
      <c r="B55" s="15">
        <v>112.69125</v>
      </c>
      <c r="C55" s="16"/>
      <c r="F55" s="15"/>
    </row>
    <row r="56" spans="1:6" ht="12.75">
      <c r="A56" s="75" t="s">
        <v>82</v>
      </c>
      <c r="B56" s="15">
        <v>126.77765625</v>
      </c>
      <c r="C56" s="16"/>
      <c r="F56" s="15"/>
    </row>
    <row r="57" spans="1:6" ht="25.5">
      <c r="A57" s="13" t="s">
        <v>11</v>
      </c>
      <c r="C57" s="16"/>
      <c r="F57" s="2"/>
    </row>
    <row r="58" spans="1:6" ht="12.75">
      <c r="A58" s="14" t="s">
        <v>8</v>
      </c>
      <c r="B58" s="19">
        <f>+B50*0.75+B54*0.25</f>
        <v>95.9175</v>
      </c>
      <c r="C58" s="16"/>
      <c r="F58" s="19">
        <f>+F50*0.75+F54*0.25</f>
        <v>0</v>
      </c>
    </row>
    <row r="59" spans="1:6" ht="12.75">
      <c r="A59" s="75" t="s">
        <v>81</v>
      </c>
      <c r="B59" s="19">
        <f>+B51*0.75+B55*0.25</f>
        <v>107.90718749999999</v>
      </c>
      <c r="C59" s="16"/>
      <c r="F59" s="19">
        <f>+F51*0.75+F55*0.25</f>
        <v>0</v>
      </c>
    </row>
    <row r="60" spans="1:6" ht="12.75">
      <c r="A60" s="75" t="s">
        <v>82</v>
      </c>
      <c r="B60" s="19">
        <f>+B52*0.75+B56*0.25</f>
        <v>121.3955859375</v>
      </c>
      <c r="C60" s="16"/>
      <c r="F60" s="19">
        <f>+F52*0.75+F56*0.25</f>
        <v>0</v>
      </c>
    </row>
    <row r="61" spans="1:6" ht="18">
      <c r="A61" s="20"/>
      <c r="C61" s="21">
        <f>+SUM(B58:B60)/3</f>
        <v>108.4067578125</v>
      </c>
      <c r="D61" s="22">
        <v>10</v>
      </c>
      <c r="E61" s="22">
        <f>50*D61/100</f>
        <v>5</v>
      </c>
      <c r="F61" s="21">
        <f>+SUM(F58:F60)/3</f>
        <v>0</v>
      </c>
    </row>
    <row r="62" spans="1:8" ht="38.25">
      <c r="A62" s="34" t="s">
        <v>33</v>
      </c>
      <c r="B62" s="68"/>
      <c r="C62" s="69"/>
      <c r="D62" s="69"/>
      <c r="E62" s="69"/>
      <c r="F62" s="69"/>
      <c r="G62" s="69"/>
      <c r="H62" s="69"/>
    </row>
    <row r="63" spans="1:3" ht="38.25">
      <c r="A63" s="13" t="s">
        <v>7</v>
      </c>
      <c r="C63" s="16"/>
    </row>
    <row r="64" spans="1:6" ht="12.75">
      <c r="A64" s="14" t="s">
        <v>8</v>
      </c>
      <c r="B64" s="64">
        <v>170</v>
      </c>
      <c r="C64" s="16"/>
      <c r="F64" s="15"/>
    </row>
    <row r="65" spans="1:6" ht="12.75">
      <c r="A65" s="75" t="s">
        <v>81</v>
      </c>
      <c r="B65" s="64">
        <f>B64*1.125</f>
        <v>191.25</v>
      </c>
      <c r="C65" s="16"/>
      <c r="F65" s="15"/>
    </row>
    <row r="66" spans="1:6" ht="12.75">
      <c r="A66" s="75" t="s">
        <v>82</v>
      </c>
      <c r="B66" s="64">
        <f>B65*1.125</f>
        <v>215.15625</v>
      </c>
      <c r="C66" s="16"/>
      <c r="F66" s="15"/>
    </row>
    <row r="67" spans="1:6" ht="51">
      <c r="A67" s="13" t="s">
        <v>10</v>
      </c>
      <c r="B67" s="65"/>
      <c r="C67" s="16"/>
      <c r="F67" s="2"/>
    </row>
    <row r="68" spans="1:6" ht="12.75">
      <c r="A68" s="14" t="s">
        <v>8</v>
      </c>
      <c r="B68" s="15">
        <v>180.2</v>
      </c>
      <c r="C68" s="16"/>
      <c r="F68" s="15"/>
    </row>
    <row r="69" spans="1:6" ht="12.75">
      <c r="A69" s="75" t="s">
        <v>81</v>
      </c>
      <c r="B69" s="15">
        <v>202.725</v>
      </c>
      <c r="C69" s="16"/>
      <c r="F69" s="15"/>
    </row>
    <row r="70" spans="1:6" ht="12.75">
      <c r="A70" s="75" t="s">
        <v>82</v>
      </c>
      <c r="B70" s="15">
        <v>228.065625</v>
      </c>
      <c r="C70" s="16"/>
      <c r="F70" s="15"/>
    </row>
    <row r="71" spans="1:6" ht="25.5">
      <c r="A71" s="13" t="s">
        <v>11</v>
      </c>
      <c r="C71" s="16"/>
      <c r="F71" s="2"/>
    </row>
    <row r="72" spans="1:6" ht="12.75">
      <c r="A72" s="14" t="s">
        <v>8</v>
      </c>
      <c r="B72" s="19">
        <f>+B64*0.75+B68*0.25</f>
        <v>172.55</v>
      </c>
      <c r="C72" s="16"/>
      <c r="F72" s="19">
        <f>+F64*0.75+F68*0.25</f>
        <v>0</v>
      </c>
    </row>
    <row r="73" spans="1:6" ht="12.75">
      <c r="A73" s="75" t="s">
        <v>81</v>
      </c>
      <c r="B73" s="19">
        <f>+B65*0.75+B69*0.25</f>
        <v>194.11875</v>
      </c>
      <c r="C73" s="16"/>
      <c r="F73" s="19">
        <f>+F65*0.75+F69*0.25</f>
        <v>0</v>
      </c>
    </row>
    <row r="74" spans="1:6" ht="12.75">
      <c r="A74" s="75" t="s">
        <v>82</v>
      </c>
      <c r="B74" s="19">
        <f>+B66*0.75+B70*0.25</f>
        <v>218.38359375</v>
      </c>
      <c r="C74" s="16"/>
      <c r="F74" s="19">
        <f>+F66*0.75+F70*0.25</f>
        <v>0</v>
      </c>
    </row>
    <row r="75" spans="1:6" ht="18">
      <c r="A75" s="20"/>
      <c r="C75" s="21">
        <f>+SUM(B72:B74)/3</f>
        <v>195.0174479166667</v>
      </c>
      <c r="D75" s="22">
        <v>5</v>
      </c>
      <c r="E75" s="22">
        <f>50*D75/100</f>
        <v>2.5</v>
      </c>
      <c r="F75" s="21">
        <f>+SUM(F72:F74)/3</f>
        <v>0</v>
      </c>
    </row>
    <row r="76" spans="1:8" ht="38.25">
      <c r="A76" s="34" t="s">
        <v>34</v>
      </c>
      <c r="B76" s="68"/>
      <c r="C76" s="69"/>
      <c r="D76" s="69"/>
      <c r="E76" s="69"/>
      <c r="F76" s="69"/>
      <c r="G76" s="69"/>
      <c r="H76" s="69"/>
    </row>
    <row r="77" spans="1:5" ht="38.25">
      <c r="A77" s="13" t="s">
        <v>7</v>
      </c>
      <c r="C77" s="11"/>
      <c r="D77" s="12"/>
      <c r="E77" s="12"/>
    </row>
    <row r="78" spans="1:6" ht="12.75">
      <c r="A78" s="14" t="s">
        <v>8</v>
      </c>
      <c r="B78" s="64">
        <v>227</v>
      </c>
      <c r="C78" s="16"/>
      <c r="F78" s="15"/>
    </row>
    <row r="79" spans="1:6" ht="12.75">
      <c r="A79" s="75" t="s">
        <v>81</v>
      </c>
      <c r="B79" s="64">
        <f>B78*1.125</f>
        <v>255.375</v>
      </c>
      <c r="C79" s="16"/>
      <c r="F79" s="15"/>
    </row>
    <row r="80" spans="1:6" ht="12.75">
      <c r="A80" s="75" t="s">
        <v>82</v>
      </c>
      <c r="B80" s="64">
        <f>B79*1.125</f>
        <v>287.296875</v>
      </c>
      <c r="C80" s="16"/>
      <c r="F80" s="15"/>
    </row>
    <row r="81" spans="1:6" ht="51">
      <c r="A81" s="13" t="s">
        <v>10</v>
      </c>
      <c r="B81" s="65"/>
      <c r="C81" s="16"/>
      <c r="F81" s="2"/>
    </row>
    <row r="82" spans="1:6" ht="12.75">
      <c r="A82" s="14" t="s">
        <v>8</v>
      </c>
      <c r="B82" s="64">
        <v>240.62</v>
      </c>
      <c r="C82" s="16"/>
      <c r="F82" s="15"/>
    </row>
    <row r="83" spans="1:6" ht="12.75">
      <c r="A83" s="75" t="s">
        <v>81</v>
      </c>
      <c r="B83" s="64">
        <v>270.6975</v>
      </c>
      <c r="C83" s="16"/>
      <c r="F83" s="15"/>
    </row>
    <row r="84" spans="1:6" ht="12.75">
      <c r="A84" s="75" t="s">
        <v>82</v>
      </c>
      <c r="B84" s="64">
        <v>304.5346875</v>
      </c>
      <c r="C84" s="16"/>
      <c r="F84" s="15"/>
    </row>
    <row r="85" spans="1:6" ht="25.5">
      <c r="A85" s="13" t="s">
        <v>11</v>
      </c>
      <c r="C85" s="16"/>
      <c r="F85" s="2"/>
    </row>
    <row r="86" spans="1:6" ht="12.75">
      <c r="A86" s="14" t="s">
        <v>8</v>
      </c>
      <c r="B86" s="19">
        <f>+B78*0.75+B82*0.25</f>
        <v>230.405</v>
      </c>
      <c r="C86" s="16"/>
      <c r="F86" s="19">
        <f>+F78*0.75+F82*0.25</f>
        <v>0</v>
      </c>
    </row>
    <row r="87" spans="1:6" ht="12.75">
      <c r="A87" s="75" t="s">
        <v>81</v>
      </c>
      <c r="B87" s="19">
        <f>+B79*0.75+B83*0.25</f>
        <v>259.205625</v>
      </c>
      <c r="C87" s="16"/>
      <c r="F87" s="19">
        <f>+F79*0.75+F83*0.25</f>
        <v>0</v>
      </c>
    </row>
    <row r="88" spans="1:6" ht="12.75">
      <c r="A88" s="75" t="s">
        <v>82</v>
      </c>
      <c r="B88" s="19">
        <f>+B80*0.75+B84*0.25</f>
        <v>291.606328125</v>
      </c>
      <c r="C88" s="16"/>
      <c r="F88" s="19">
        <f>+F80*0.75+F84*0.25</f>
        <v>0</v>
      </c>
    </row>
    <row r="89" spans="1:6" ht="18">
      <c r="A89" s="20"/>
      <c r="C89" s="21">
        <f>+SUM(B86:B88)/3</f>
        <v>260.40565104166666</v>
      </c>
      <c r="D89" s="22">
        <v>5</v>
      </c>
      <c r="E89" s="22">
        <f>50*D89/100</f>
        <v>2.5</v>
      </c>
      <c r="F89" s="21">
        <f>+SUM(F86:F88)/3</f>
        <v>0</v>
      </c>
    </row>
    <row r="90" spans="1:8" ht="38.25">
      <c r="A90" s="34" t="s">
        <v>35</v>
      </c>
      <c r="B90" s="68"/>
      <c r="C90" s="69"/>
      <c r="D90" s="69"/>
      <c r="E90" s="69"/>
      <c r="F90" s="69"/>
      <c r="G90" s="69"/>
      <c r="H90" s="69"/>
    </row>
    <row r="91" spans="1:3" ht="38.25">
      <c r="A91" s="13" t="s">
        <v>7</v>
      </c>
      <c r="B91" s="31"/>
      <c r="C91" s="16"/>
    </row>
    <row r="92" spans="1:6" ht="12.75">
      <c r="A92" s="14" t="s">
        <v>8</v>
      </c>
      <c r="B92" s="64">
        <v>9.3</v>
      </c>
      <c r="C92" s="16"/>
      <c r="F92" s="15"/>
    </row>
    <row r="93" spans="1:6" ht="12.75">
      <c r="A93" s="75" t="s">
        <v>81</v>
      </c>
      <c r="B93" s="64">
        <f>B92*1.125</f>
        <v>10.4625</v>
      </c>
      <c r="C93" s="16"/>
      <c r="F93" s="15"/>
    </row>
    <row r="94" spans="1:6" ht="12.75">
      <c r="A94" s="75" t="s">
        <v>82</v>
      </c>
      <c r="B94" s="64">
        <f>B93*1.125</f>
        <v>11.770312500000001</v>
      </c>
      <c r="C94" s="16"/>
      <c r="F94" s="15"/>
    </row>
    <row r="95" spans="1:6" ht="51">
      <c r="A95" s="13" t="s">
        <v>10</v>
      </c>
      <c r="C95" s="16"/>
      <c r="F95" s="2"/>
    </row>
    <row r="96" spans="1:6" ht="12.75">
      <c r="A96" s="14" t="s">
        <v>8</v>
      </c>
      <c r="B96" s="15">
        <v>9.858</v>
      </c>
      <c r="C96" s="16"/>
      <c r="F96" s="15"/>
    </row>
    <row r="97" spans="1:6" ht="12.75">
      <c r="A97" s="75" t="s">
        <v>81</v>
      </c>
      <c r="B97" s="15">
        <v>11.090250000000001</v>
      </c>
      <c r="C97" s="16"/>
      <c r="F97" s="15"/>
    </row>
    <row r="98" spans="1:6" ht="12.75">
      <c r="A98" s="75" t="s">
        <v>82</v>
      </c>
      <c r="B98" s="15">
        <v>12.476531250000003</v>
      </c>
      <c r="C98" s="16"/>
      <c r="F98" s="15"/>
    </row>
    <row r="99" spans="1:3" ht="25.5">
      <c r="A99" s="13" t="s">
        <v>11</v>
      </c>
      <c r="C99" s="16"/>
    </row>
    <row r="100" spans="1:6" ht="12.75">
      <c r="A100" s="14" t="s">
        <v>8</v>
      </c>
      <c r="B100" s="19">
        <f>+B92*0.75+B96*0.25</f>
        <v>9.4395</v>
      </c>
      <c r="C100" s="16"/>
      <c r="F100" s="19">
        <f>+F92*0.75+F96*0.25</f>
        <v>0</v>
      </c>
    </row>
    <row r="101" spans="1:6" ht="12.75">
      <c r="A101" s="75" t="s">
        <v>81</v>
      </c>
      <c r="B101" s="19">
        <f>+B93*0.75+B97*0.25</f>
        <v>10.6194375</v>
      </c>
      <c r="C101" s="16"/>
      <c r="F101" s="19">
        <f>+F93*0.75+F97*0.25</f>
        <v>0</v>
      </c>
    </row>
    <row r="102" spans="1:6" ht="12.75">
      <c r="A102" s="75" t="s">
        <v>82</v>
      </c>
      <c r="B102" s="19">
        <f>+B94*0.75+B98*0.25</f>
        <v>11.9468671875</v>
      </c>
      <c r="C102" s="16"/>
      <c r="F102" s="19">
        <f>+F94*0.75+F98*0.25</f>
        <v>0</v>
      </c>
    </row>
    <row r="103" spans="1:6" ht="18">
      <c r="A103" s="37"/>
      <c r="B103" s="38"/>
      <c r="C103" s="21">
        <f>+SUM(B100:B102)/3</f>
        <v>10.668601562500001</v>
      </c>
      <c r="D103" s="22">
        <v>2</v>
      </c>
      <c r="E103" s="22">
        <f>50*D103/100</f>
        <v>1</v>
      </c>
      <c r="F103" s="21">
        <f>+SUM(F100:F102)/3</f>
        <v>0</v>
      </c>
    </row>
    <row r="104" spans="1:8" ht="12.75">
      <c r="A104" s="27" t="s">
        <v>36</v>
      </c>
      <c r="B104" s="46"/>
      <c r="C104" s="69"/>
      <c r="D104" s="69"/>
      <c r="E104" s="69"/>
      <c r="F104" s="69"/>
      <c r="G104" s="69"/>
      <c r="H104" s="69"/>
    </row>
    <row r="105" spans="1:6" ht="12.75">
      <c r="A105" s="14" t="s">
        <v>8</v>
      </c>
      <c r="B105" s="70">
        <v>26.5</v>
      </c>
      <c r="C105" s="16"/>
      <c r="F105" s="19"/>
    </row>
    <row r="106" spans="1:6" ht="12.75">
      <c r="A106" s="75" t="s">
        <v>81</v>
      </c>
      <c r="B106" s="71">
        <f>B105*1.125</f>
        <v>29.8125</v>
      </c>
      <c r="C106" s="16"/>
      <c r="F106" s="19"/>
    </row>
    <row r="107" spans="1:6" ht="12.75">
      <c r="A107" s="75" t="s">
        <v>82</v>
      </c>
      <c r="B107" s="71">
        <f>B106*1.125</f>
        <v>33.5390625</v>
      </c>
      <c r="C107" s="16"/>
      <c r="F107" s="19"/>
    </row>
    <row r="108" spans="1:6" ht="18">
      <c r="A108" s="20"/>
      <c r="B108" s="45"/>
      <c r="C108" s="21">
        <f>+SUM(B105:B107)/3</f>
        <v>29.950520833333332</v>
      </c>
      <c r="D108" s="22">
        <v>2</v>
      </c>
      <c r="E108" s="22">
        <f>50*D108/100</f>
        <v>1</v>
      </c>
      <c r="F108" s="21">
        <f>+SUM(F105:F107)/3</f>
        <v>0</v>
      </c>
    </row>
    <row r="109" spans="1:3" ht="12.75">
      <c r="A109" s="27" t="s">
        <v>91</v>
      </c>
      <c r="B109" s="46"/>
      <c r="C109" s="16"/>
    </row>
    <row r="110" spans="1:5" ht="25.5">
      <c r="A110" s="13" t="s">
        <v>7</v>
      </c>
      <c r="C110" s="11"/>
      <c r="D110" s="12"/>
      <c r="E110" s="12"/>
    </row>
    <row r="111" spans="1:6" ht="12.75">
      <c r="A111" s="14" t="s">
        <v>8</v>
      </c>
      <c r="B111" s="64">
        <v>31.5</v>
      </c>
      <c r="C111" s="16"/>
      <c r="F111" s="15"/>
    </row>
    <row r="112" spans="1:6" ht="12.75">
      <c r="A112" s="75" t="s">
        <v>81</v>
      </c>
      <c r="B112" s="64">
        <f>B111*1.125</f>
        <v>35.4375</v>
      </c>
      <c r="C112" s="16"/>
      <c r="F112" s="15"/>
    </row>
    <row r="113" spans="1:6" ht="12.75">
      <c r="A113" s="75" t="s">
        <v>82</v>
      </c>
      <c r="B113" s="64">
        <f>B112*1.125</f>
        <v>39.8671875</v>
      </c>
      <c r="C113" s="16"/>
      <c r="F113" s="15"/>
    </row>
    <row r="114" spans="1:6" ht="51">
      <c r="A114" s="13" t="s">
        <v>10</v>
      </c>
      <c r="B114" s="65"/>
      <c r="C114" s="16"/>
      <c r="F114" s="2"/>
    </row>
    <row r="115" spans="1:6" ht="12.75">
      <c r="A115" s="14" t="s">
        <v>8</v>
      </c>
      <c r="B115" s="64">
        <v>33.39</v>
      </c>
      <c r="C115" s="16"/>
      <c r="F115" s="15"/>
    </row>
    <row r="116" spans="1:6" ht="12.75">
      <c r="A116" s="75" t="s">
        <v>81</v>
      </c>
      <c r="B116" s="64">
        <v>37.56375</v>
      </c>
      <c r="C116" s="16"/>
      <c r="F116" s="15"/>
    </row>
    <row r="117" spans="1:6" ht="12.75">
      <c r="A117" s="75" t="s">
        <v>82</v>
      </c>
      <c r="B117" s="64">
        <v>42.25921875</v>
      </c>
      <c r="C117" s="16"/>
      <c r="F117" s="15"/>
    </row>
    <row r="118" spans="1:6" ht="25.5">
      <c r="A118" s="13" t="s">
        <v>11</v>
      </c>
      <c r="C118" s="16"/>
      <c r="F118" s="2"/>
    </row>
    <row r="119" spans="1:6" ht="12.75">
      <c r="A119" s="20"/>
      <c r="C119" s="16"/>
      <c r="F119" s="2"/>
    </row>
    <row r="120" spans="1:6" ht="12.75">
      <c r="A120" s="17" t="s">
        <v>8</v>
      </c>
      <c r="B120" s="19">
        <f>+B111*0.75+B115*0.25</f>
        <v>31.9725</v>
      </c>
      <c r="C120" s="16"/>
      <c r="F120" s="19">
        <f>+F111*0.75+F115*0.25</f>
        <v>0</v>
      </c>
    </row>
    <row r="121" spans="1:6" ht="12.75">
      <c r="A121" s="75" t="s">
        <v>81</v>
      </c>
      <c r="B121" s="19">
        <f>+B112*0.75+B116*0.25</f>
        <v>35.9690625</v>
      </c>
      <c r="C121" s="16"/>
      <c r="F121" s="19">
        <f>+F112*0.75+F116*0.25</f>
        <v>0</v>
      </c>
    </row>
    <row r="122" spans="1:6" ht="12.75">
      <c r="A122" s="75" t="s">
        <v>82</v>
      </c>
      <c r="B122" s="19">
        <f>+B113*0.75+B117*0.25</f>
        <v>40.4651953125</v>
      </c>
      <c r="C122" s="16"/>
      <c r="F122" s="19">
        <f>+F113*0.75+F117*0.25</f>
        <v>0</v>
      </c>
    </row>
    <row r="123" spans="1:6" ht="18">
      <c r="A123" s="20"/>
      <c r="B123" s="45"/>
      <c r="C123" s="21">
        <f>+SUM(B120:B122)/3</f>
        <v>36.135585937500004</v>
      </c>
      <c r="D123" s="22">
        <v>1</v>
      </c>
      <c r="E123" s="22">
        <f>50*D123/100</f>
        <v>0.5</v>
      </c>
      <c r="F123" s="21">
        <f>+SUM(F120:F122)/3</f>
        <v>0</v>
      </c>
    </row>
    <row r="124" spans="1:3" ht="12.75">
      <c r="A124" s="27" t="s">
        <v>37</v>
      </c>
      <c r="B124" s="46"/>
      <c r="C124" s="16"/>
    </row>
    <row r="125" spans="1:5" ht="25.5">
      <c r="A125" s="13" t="s">
        <v>15</v>
      </c>
      <c r="C125" s="11"/>
      <c r="D125" s="12"/>
      <c r="E125" s="12"/>
    </row>
    <row r="126" spans="1:6" ht="12.75">
      <c r="A126" s="72" t="s">
        <v>8</v>
      </c>
      <c r="B126" s="71">
        <v>15.5</v>
      </c>
      <c r="C126" s="16"/>
      <c r="D126" s="47"/>
      <c r="E126" s="48"/>
      <c r="F126" s="19"/>
    </row>
    <row r="127" spans="1:6" ht="12.75">
      <c r="A127" s="75" t="s">
        <v>81</v>
      </c>
      <c r="B127" s="71">
        <f>B126*1.125</f>
        <v>17.4375</v>
      </c>
      <c r="C127" s="16"/>
      <c r="D127" s="47"/>
      <c r="E127" s="48"/>
      <c r="F127" s="19"/>
    </row>
    <row r="128" spans="1:6" ht="12.75">
      <c r="A128" s="17" t="s">
        <v>9</v>
      </c>
      <c r="B128" s="71">
        <f>B127*1.125</f>
        <v>19.6171875</v>
      </c>
      <c r="C128" s="16"/>
      <c r="D128" s="47"/>
      <c r="E128" s="48"/>
      <c r="F128" s="19"/>
    </row>
    <row r="129" spans="1:6" ht="18">
      <c r="A129" s="20"/>
      <c r="B129" s="31"/>
      <c r="C129" s="21">
        <f>+SUM(B126:B128)/3</f>
        <v>17.518229166666668</v>
      </c>
      <c r="D129" s="22">
        <v>0.5</v>
      </c>
      <c r="E129" s="22">
        <f>50*D129/100</f>
        <v>0.25</v>
      </c>
      <c r="F129" s="21">
        <f>+SUM(F126:F128)/3</f>
        <v>0</v>
      </c>
    </row>
    <row r="130" spans="1:5" ht="12.75">
      <c r="A130" s="27" t="s">
        <v>38</v>
      </c>
      <c r="B130" s="46"/>
      <c r="C130" s="16"/>
      <c r="D130" s="47"/>
      <c r="E130" s="48"/>
    </row>
    <row r="131" spans="1:5" ht="25.5">
      <c r="A131" s="13" t="s">
        <v>15</v>
      </c>
      <c r="C131" s="11"/>
      <c r="D131" s="12"/>
      <c r="E131" s="12"/>
    </row>
    <row r="132" spans="1:6" ht="12.75">
      <c r="A132" s="17" t="s">
        <v>8</v>
      </c>
      <c r="B132" s="73">
        <v>31.5</v>
      </c>
      <c r="C132" s="16"/>
      <c r="D132" s="47"/>
      <c r="E132" s="48"/>
      <c r="F132" s="74"/>
    </row>
    <row r="133" spans="1:6" ht="12.75">
      <c r="A133" s="75" t="s">
        <v>81</v>
      </c>
      <c r="B133" s="73">
        <f>B132*1.125</f>
        <v>35.4375</v>
      </c>
      <c r="C133" s="16"/>
      <c r="D133" s="47"/>
      <c r="E133" s="48"/>
      <c r="F133" s="74"/>
    </row>
    <row r="134" spans="1:6" ht="12.75">
      <c r="A134" s="75" t="s">
        <v>82</v>
      </c>
      <c r="B134" s="73">
        <f>B133*1.125</f>
        <v>39.8671875</v>
      </c>
      <c r="C134" s="16"/>
      <c r="D134" s="47"/>
      <c r="E134" s="48"/>
      <c r="F134" s="74"/>
    </row>
    <row r="135" spans="1:6" ht="18">
      <c r="A135" s="20"/>
      <c r="B135" s="31"/>
      <c r="C135" s="21">
        <f>+SUM(B132:B134)/3</f>
        <v>35.6015625</v>
      </c>
      <c r="D135" s="22">
        <v>1.5</v>
      </c>
      <c r="E135" s="22">
        <f>50*D135/100</f>
        <v>0.75</v>
      </c>
      <c r="F135" s="21">
        <f>+SUM(F132:F134)/3</f>
        <v>0</v>
      </c>
    </row>
    <row r="136" spans="1:5" ht="12.75">
      <c r="A136" s="27" t="s">
        <v>39</v>
      </c>
      <c r="B136" s="46"/>
      <c r="C136" s="16"/>
      <c r="D136" s="47"/>
      <c r="E136" s="48"/>
    </row>
    <row r="137" spans="1:5" ht="25.5">
      <c r="A137" s="13" t="s">
        <v>15</v>
      </c>
      <c r="B137" s="49"/>
      <c r="C137" s="16"/>
      <c r="D137" s="47"/>
      <c r="E137" s="48"/>
    </row>
    <row r="138" spans="1:6" ht="12.75">
      <c r="A138" s="17" t="s">
        <v>8</v>
      </c>
      <c r="B138" s="71">
        <v>5.7</v>
      </c>
      <c r="C138" s="16"/>
      <c r="D138" s="47"/>
      <c r="E138" s="48"/>
      <c r="F138" s="74"/>
    </row>
    <row r="139" spans="1:6" ht="12.75">
      <c r="A139" s="75" t="s">
        <v>81</v>
      </c>
      <c r="B139" s="71">
        <f>B138*1.125</f>
        <v>6.4125000000000005</v>
      </c>
      <c r="C139" s="16"/>
      <c r="D139" s="47"/>
      <c r="E139" s="48"/>
      <c r="F139" s="74"/>
    </row>
    <row r="140" spans="1:6" ht="12.75">
      <c r="A140" s="75" t="s">
        <v>82</v>
      </c>
      <c r="B140" s="71">
        <f>B139*1.125</f>
        <v>7.214062500000001</v>
      </c>
      <c r="C140" s="16"/>
      <c r="D140" s="47"/>
      <c r="E140" s="48"/>
      <c r="F140" s="76"/>
    </row>
    <row r="141" spans="1:6" ht="18">
      <c r="A141" s="20"/>
      <c r="B141" s="31"/>
      <c r="C141" s="21">
        <f>+SUM(B138:B140)/3</f>
        <v>6.4421875</v>
      </c>
      <c r="D141" s="22">
        <v>1.5</v>
      </c>
      <c r="E141" s="22">
        <f>50*D141/100</f>
        <v>0.75</v>
      </c>
      <c r="F141" s="21">
        <f>+SUM(F138:F140)/3</f>
        <v>0</v>
      </c>
    </row>
    <row r="142" spans="1:9" ht="63.75">
      <c r="A142" s="34" t="s">
        <v>40</v>
      </c>
      <c r="B142" s="68"/>
      <c r="C142" s="69"/>
      <c r="D142" s="69"/>
      <c r="E142" s="69"/>
      <c r="F142" s="69"/>
      <c r="G142" s="69"/>
      <c r="H142" s="69"/>
      <c r="I142" s="67"/>
    </row>
    <row r="143" spans="1:6" ht="12.75">
      <c r="A143" s="43" t="s">
        <v>84</v>
      </c>
      <c r="B143" s="71">
        <v>15.7</v>
      </c>
      <c r="C143" s="16"/>
      <c r="F143" s="74"/>
    </row>
    <row r="144" spans="1:6" ht="12.75">
      <c r="A144" s="75" t="s">
        <v>83</v>
      </c>
      <c r="B144" s="77">
        <v>19.7</v>
      </c>
      <c r="C144" s="16"/>
      <c r="F144" s="74"/>
    </row>
    <row r="145" spans="1:6" ht="18">
      <c r="A145" s="11"/>
      <c r="C145" s="21">
        <f>+SUM(B143:B144)/2</f>
        <v>17.7</v>
      </c>
      <c r="D145" s="22">
        <v>10</v>
      </c>
      <c r="E145" s="22">
        <f>50*D145/100</f>
        <v>5</v>
      </c>
      <c r="F145" s="21">
        <f>+SUM(F142:F144)/3</f>
        <v>0</v>
      </c>
    </row>
    <row r="146" spans="1:6" s="63" customFormat="1" ht="18">
      <c r="A146" s="57" t="s">
        <v>27</v>
      </c>
      <c r="B146" s="58"/>
      <c r="C146" s="59"/>
      <c r="D146" s="61">
        <f>+SUM(D6:D145)</f>
        <v>100</v>
      </c>
      <c r="E146" s="61">
        <f>+SUM(E6:E145)</f>
        <v>50</v>
      </c>
      <c r="F146" s="62"/>
    </row>
    <row r="149" spans="1:9" ht="12.75">
      <c r="A149" s="114" t="s">
        <v>41</v>
      </c>
      <c r="B149" s="114"/>
      <c r="C149" s="114"/>
      <c r="D149" s="114"/>
      <c r="E149" s="114"/>
      <c r="F149" s="114"/>
      <c r="G149" s="78">
        <v>0.05</v>
      </c>
      <c r="I149" s="79"/>
    </row>
    <row r="150" spans="1:7" ht="12.75">
      <c r="A150" s="115" t="s">
        <v>42</v>
      </c>
      <c r="B150" s="115"/>
      <c r="C150" s="115"/>
      <c r="D150" s="115"/>
      <c r="E150" s="115"/>
      <c r="F150" s="115"/>
      <c r="G150" s="80">
        <v>0.07</v>
      </c>
    </row>
    <row r="151" spans="1:7" ht="13.5" customHeight="1">
      <c r="A151" s="116" t="s">
        <v>43</v>
      </c>
      <c r="B151" s="116"/>
      <c r="C151" s="116"/>
      <c r="D151" s="116"/>
      <c r="E151" s="116"/>
      <c r="F151" s="116"/>
      <c r="G151" s="81">
        <v>0.1</v>
      </c>
    </row>
  </sheetData>
  <sheetProtection selectLockedCells="1" selectUnlockedCells="1"/>
  <mergeCells count="3">
    <mergeCell ref="A149:F149"/>
    <mergeCell ref="A150:F150"/>
    <mergeCell ref="A151:F1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43.8515625" style="1" customWidth="1"/>
    <col min="2" max="2" width="23.7109375" style="2" customWidth="1"/>
    <col min="3" max="3" width="13.00390625" style="1" customWidth="1"/>
    <col min="4" max="4" width="17.57421875" style="3" bestFit="1" customWidth="1"/>
    <col min="5" max="5" width="12.7109375" style="3" bestFit="1" customWidth="1"/>
    <col min="6" max="6" width="11.7109375" style="1" bestFit="1" customWidth="1"/>
    <col min="7" max="16384" width="11.421875" style="1" customWidth="1"/>
  </cols>
  <sheetData>
    <row r="2" ht="23.25">
      <c r="A2" s="4" t="s">
        <v>44</v>
      </c>
    </row>
    <row r="4" spans="2:6" ht="53.25" customHeight="1">
      <c r="B4" s="5" t="s">
        <v>1</v>
      </c>
      <c r="C4" s="6" t="s">
        <v>2</v>
      </c>
      <c r="D4" s="7" t="s">
        <v>3</v>
      </c>
      <c r="E4" s="7" t="s">
        <v>4</v>
      </c>
      <c r="F4" s="8" t="s">
        <v>5</v>
      </c>
    </row>
    <row r="5" ht="13.5" thickBot="1"/>
    <row r="6" spans="1:6" ht="49.5" customHeight="1" thickBot="1">
      <c r="A6" s="117" t="s">
        <v>45</v>
      </c>
      <c r="B6" s="122"/>
      <c r="C6" s="35"/>
      <c r="D6" s="35"/>
      <c r="E6" s="35"/>
      <c r="F6" s="35"/>
    </row>
    <row r="7" spans="1:5" ht="26.25" thickBot="1">
      <c r="A7" s="93" t="s">
        <v>46</v>
      </c>
      <c r="C7" s="11"/>
      <c r="D7" s="12"/>
      <c r="E7" s="12"/>
    </row>
    <row r="8" spans="1:6" ht="12.75">
      <c r="A8" s="72" t="s">
        <v>8</v>
      </c>
      <c r="B8" s="82">
        <v>9.4</v>
      </c>
      <c r="C8" s="16"/>
      <c r="D8" s="47"/>
      <c r="E8" s="48"/>
      <c r="F8" s="19"/>
    </row>
    <row r="9" spans="1:6" ht="12.75">
      <c r="A9" s="75" t="s">
        <v>81</v>
      </c>
      <c r="B9" s="83">
        <f>B8*1.125</f>
        <v>10.575000000000001</v>
      </c>
      <c r="C9" s="16"/>
      <c r="D9" s="47"/>
      <c r="E9" s="48"/>
      <c r="F9" s="19"/>
    </row>
    <row r="10" spans="1:6" ht="13.5" thickBot="1">
      <c r="A10" s="75" t="s">
        <v>82</v>
      </c>
      <c r="B10" s="83">
        <f>B9*1.125</f>
        <v>11.896875000000001</v>
      </c>
      <c r="C10" s="16"/>
      <c r="D10" s="47"/>
      <c r="E10" s="48"/>
      <c r="F10" s="94"/>
    </row>
    <row r="11" spans="1:6" ht="18.75" thickBot="1">
      <c r="A11" s="20"/>
      <c r="B11" s="31"/>
      <c r="C11" s="95">
        <f>+SUM(B8:B10)/3</f>
        <v>10.623958333333334</v>
      </c>
      <c r="D11" s="96">
        <v>23</v>
      </c>
      <c r="E11" s="96">
        <f>50*D11/100</f>
        <v>11.5</v>
      </c>
      <c r="F11" s="97">
        <f>+SUM(F8:F10)/3</f>
        <v>0</v>
      </c>
    </row>
    <row r="12" spans="1:6" ht="39.75" customHeight="1" thickBot="1">
      <c r="A12" s="117" t="s">
        <v>47</v>
      </c>
      <c r="B12" s="122"/>
      <c r="C12" s="35"/>
      <c r="D12" s="35"/>
      <c r="E12" s="35"/>
      <c r="F12" s="35"/>
    </row>
    <row r="13" spans="1:5" ht="25.5">
      <c r="A13" s="56" t="s">
        <v>46</v>
      </c>
      <c r="C13" s="11"/>
      <c r="D13" s="12"/>
      <c r="E13" s="12"/>
    </row>
    <row r="14" spans="1:6" ht="12.75">
      <c r="A14" s="17" t="s">
        <v>8</v>
      </c>
      <c r="B14" s="82">
        <v>9.4</v>
      </c>
      <c r="C14" s="16"/>
      <c r="D14" s="47"/>
      <c r="E14" s="48"/>
      <c r="F14" s="74"/>
    </row>
    <row r="15" spans="1:6" ht="12.75">
      <c r="A15" s="75" t="s">
        <v>81</v>
      </c>
      <c r="B15" s="83">
        <f>B14*1.125</f>
        <v>10.575000000000001</v>
      </c>
      <c r="C15" s="16"/>
      <c r="D15" s="47"/>
      <c r="E15" s="48"/>
      <c r="F15" s="74"/>
    </row>
    <row r="16" spans="1:6" ht="13.5" thickBot="1">
      <c r="A16" s="75" t="s">
        <v>82</v>
      </c>
      <c r="B16" s="83">
        <f>B15*1.125</f>
        <v>11.896875000000001</v>
      </c>
      <c r="C16" s="16"/>
      <c r="D16" s="47"/>
      <c r="E16" s="48"/>
      <c r="F16" s="76"/>
    </row>
    <row r="17" spans="1:6" ht="18.75" thickBot="1">
      <c r="A17" s="20"/>
      <c r="B17" s="31"/>
      <c r="C17" s="95">
        <f>+SUM(B14:B16)/3</f>
        <v>10.623958333333334</v>
      </c>
      <c r="D17" s="96">
        <v>8</v>
      </c>
      <c r="E17" s="96">
        <f>50*D17/100</f>
        <v>4</v>
      </c>
      <c r="F17" s="97">
        <f>+SUM(F14:F16)/3</f>
        <v>0</v>
      </c>
    </row>
    <row r="18" spans="1:6" ht="30" customHeight="1" thickBot="1">
      <c r="A18" s="117" t="s">
        <v>48</v>
      </c>
      <c r="B18" s="122"/>
      <c r="C18" s="35"/>
      <c r="D18" s="35"/>
      <c r="E18" s="35"/>
      <c r="F18" s="35"/>
    </row>
    <row r="19" spans="1:5" ht="25.5">
      <c r="A19" s="56" t="s">
        <v>46</v>
      </c>
      <c r="C19" s="11"/>
      <c r="D19" s="12"/>
      <c r="E19" s="12"/>
    </row>
    <row r="20" spans="1:6" ht="12.75">
      <c r="A20" s="17" t="s">
        <v>8</v>
      </c>
      <c r="B20" s="82">
        <v>8.5</v>
      </c>
      <c r="C20" s="16"/>
      <c r="D20" s="47"/>
      <c r="E20" s="48"/>
      <c r="F20" s="74"/>
    </row>
    <row r="21" spans="1:6" ht="12.75">
      <c r="A21" s="75" t="s">
        <v>81</v>
      </c>
      <c r="B21" s="83">
        <f>B20*1.125</f>
        <v>9.5625</v>
      </c>
      <c r="C21" s="16"/>
      <c r="D21" s="47"/>
      <c r="E21" s="48"/>
      <c r="F21" s="74"/>
    </row>
    <row r="22" spans="1:6" ht="13.5" thickBot="1">
      <c r="A22" s="75" t="s">
        <v>82</v>
      </c>
      <c r="B22" s="83">
        <f>B21*1.125</f>
        <v>10.7578125</v>
      </c>
      <c r="C22" s="16"/>
      <c r="D22" s="47"/>
      <c r="E22" s="48"/>
      <c r="F22" s="76"/>
    </row>
    <row r="23" spans="1:6" ht="18.75" thickBot="1">
      <c r="A23" s="20"/>
      <c r="B23" s="31"/>
      <c r="C23" s="95">
        <f>+SUM(B20:B22)/3</f>
        <v>9.606770833333334</v>
      </c>
      <c r="D23" s="96">
        <v>8</v>
      </c>
      <c r="E23" s="96">
        <f>50*D23/100</f>
        <v>4</v>
      </c>
      <c r="F23" s="97">
        <f>+SUM(F20:F22)/3</f>
        <v>0</v>
      </c>
    </row>
    <row r="24" spans="1:6" ht="27" customHeight="1" thickBot="1">
      <c r="A24" s="117" t="s">
        <v>49</v>
      </c>
      <c r="B24" s="122"/>
      <c r="C24" s="35"/>
      <c r="D24" s="35"/>
      <c r="E24" s="35"/>
      <c r="F24" s="35"/>
    </row>
    <row r="25" spans="1:5" ht="25.5">
      <c r="A25" s="56" t="s">
        <v>46</v>
      </c>
      <c r="C25" s="11"/>
      <c r="D25" s="12"/>
      <c r="E25" s="12"/>
    </row>
    <row r="26" spans="1:6" ht="12.75">
      <c r="A26" s="17" t="s">
        <v>8</v>
      </c>
      <c r="B26" s="82">
        <v>6.5</v>
      </c>
      <c r="C26" s="16"/>
      <c r="D26" s="47"/>
      <c r="E26" s="48"/>
      <c r="F26" s="74"/>
    </row>
    <row r="27" spans="1:6" ht="12.75">
      <c r="A27" s="75" t="s">
        <v>81</v>
      </c>
      <c r="B27" s="83">
        <v>7.3125</v>
      </c>
      <c r="C27" s="16"/>
      <c r="D27" s="47"/>
      <c r="E27" s="48"/>
      <c r="F27" s="74"/>
    </row>
    <row r="28" spans="1:6" ht="13.5" thickBot="1">
      <c r="A28" s="75" t="s">
        <v>82</v>
      </c>
      <c r="B28" s="83">
        <v>8.2265625</v>
      </c>
      <c r="C28" s="16"/>
      <c r="D28" s="47"/>
      <c r="E28" s="48"/>
      <c r="F28" s="76"/>
    </row>
    <row r="29" spans="1:6" ht="18.75" thickBot="1">
      <c r="A29" s="20"/>
      <c r="B29" s="31"/>
      <c r="C29" s="95">
        <f>+SUM(B26:B28)/3</f>
        <v>7.346354166666667</v>
      </c>
      <c r="D29" s="96">
        <v>1</v>
      </c>
      <c r="E29" s="96">
        <f>50*D29/100</f>
        <v>0.5</v>
      </c>
      <c r="F29" s="97">
        <f>+SUM(F26:F28)/3</f>
        <v>0</v>
      </c>
    </row>
    <row r="30" spans="1:6" ht="24.75" customHeight="1" thickBot="1">
      <c r="A30" s="117" t="s">
        <v>50</v>
      </c>
      <c r="B30" s="122"/>
      <c r="C30" s="35"/>
      <c r="D30" s="35"/>
      <c r="E30" s="35"/>
      <c r="F30" s="35"/>
    </row>
    <row r="31" spans="1:5" ht="25.5">
      <c r="A31" s="56" t="s">
        <v>46</v>
      </c>
      <c r="C31" s="11"/>
      <c r="D31" s="12"/>
      <c r="E31" s="12"/>
    </row>
    <row r="32" spans="1:6" ht="12.75">
      <c r="A32" s="17" t="s">
        <v>8</v>
      </c>
      <c r="B32" s="82">
        <v>7.5</v>
      </c>
      <c r="C32" s="16"/>
      <c r="D32" s="47"/>
      <c r="E32" s="48"/>
      <c r="F32" s="74"/>
    </row>
    <row r="33" spans="1:6" ht="12.75">
      <c r="A33" s="75" t="s">
        <v>81</v>
      </c>
      <c r="B33" s="83">
        <v>8.4375</v>
      </c>
      <c r="C33" s="16"/>
      <c r="D33" s="47"/>
      <c r="E33" s="48"/>
      <c r="F33" s="74"/>
    </row>
    <row r="34" spans="1:6" ht="13.5" thickBot="1">
      <c r="A34" s="75" t="s">
        <v>82</v>
      </c>
      <c r="B34" s="83">
        <v>9.4921875</v>
      </c>
      <c r="C34" s="16"/>
      <c r="D34" s="47"/>
      <c r="E34" s="48"/>
      <c r="F34" s="76"/>
    </row>
    <row r="35" spans="1:6" ht="18.75" thickBot="1">
      <c r="A35" s="20"/>
      <c r="B35" s="31"/>
      <c r="C35" s="95">
        <f>+SUM(B32:B34)/3</f>
        <v>8.4765625</v>
      </c>
      <c r="D35" s="96">
        <v>3</v>
      </c>
      <c r="E35" s="96">
        <f>50*D35/100</f>
        <v>1.5</v>
      </c>
      <c r="F35" s="97">
        <f>+SUM(F32:F34)/3</f>
        <v>0</v>
      </c>
    </row>
    <row r="36" spans="1:6" ht="32.25" customHeight="1" thickBot="1">
      <c r="A36" s="117" t="s">
        <v>51</v>
      </c>
      <c r="B36" s="118"/>
      <c r="C36" s="35"/>
      <c r="D36" s="35"/>
      <c r="E36" s="35"/>
      <c r="F36" s="35"/>
    </row>
    <row r="37" spans="1:5" ht="25.5">
      <c r="A37" s="56" t="s">
        <v>46</v>
      </c>
      <c r="C37" s="11"/>
      <c r="D37" s="12"/>
      <c r="E37" s="12"/>
    </row>
    <row r="38" spans="1:6" ht="12.75">
      <c r="A38" s="17" t="s">
        <v>8</v>
      </c>
      <c r="B38" s="82">
        <v>0.85</v>
      </c>
      <c r="C38" s="16"/>
      <c r="D38" s="47"/>
      <c r="E38" s="48"/>
      <c r="F38" s="74"/>
    </row>
    <row r="39" spans="1:6" ht="12.75">
      <c r="A39" s="75" t="s">
        <v>81</v>
      </c>
      <c r="B39" s="83">
        <v>0.95625</v>
      </c>
      <c r="C39" s="16"/>
      <c r="D39" s="47"/>
      <c r="E39" s="48"/>
      <c r="F39" s="74"/>
    </row>
    <row r="40" spans="1:6" ht="13.5" thickBot="1">
      <c r="A40" s="75" t="s">
        <v>82</v>
      </c>
      <c r="B40" s="83">
        <v>1.07578125</v>
      </c>
      <c r="C40" s="16"/>
      <c r="D40" s="47"/>
      <c r="E40" s="48"/>
      <c r="F40" s="76"/>
    </row>
    <row r="41" spans="1:6" ht="18.75" thickBot="1">
      <c r="A41" s="20"/>
      <c r="B41" s="31"/>
      <c r="C41" s="95">
        <f>+SUM(B38:B40)/3</f>
        <v>0.9606770833333332</v>
      </c>
      <c r="D41" s="96">
        <v>42</v>
      </c>
      <c r="E41" s="96">
        <f>50*D41/100</f>
        <v>21</v>
      </c>
      <c r="F41" s="97">
        <f>+SUM(F38:F40)/3</f>
        <v>0</v>
      </c>
    </row>
    <row r="42" spans="1:6" ht="30" customHeight="1" thickBot="1">
      <c r="A42" s="117" t="s">
        <v>52</v>
      </c>
      <c r="B42" s="118"/>
      <c r="C42" s="35"/>
      <c r="D42" s="35"/>
      <c r="E42" s="35"/>
      <c r="F42" s="35"/>
    </row>
    <row r="43" spans="1:6" ht="12.75">
      <c r="A43" s="14" t="s">
        <v>8</v>
      </c>
      <c r="B43" s="99">
        <v>3.2</v>
      </c>
      <c r="C43" s="16"/>
      <c r="D43" s="47"/>
      <c r="E43" s="48"/>
      <c r="F43" s="100"/>
    </row>
    <row r="44" spans="1:6" ht="12.75">
      <c r="A44" s="75" t="s">
        <v>81</v>
      </c>
      <c r="B44" s="83">
        <v>3.6</v>
      </c>
      <c r="C44" s="16"/>
      <c r="D44" s="47"/>
      <c r="E44" s="48"/>
      <c r="F44" s="98"/>
    </row>
    <row r="45" spans="1:6" ht="13.5" thickBot="1">
      <c r="A45" s="75" t="s">
        <v>82</v>
      </c>
      <c r="B45" s="83">
        <v>4.05</v>
      </c>
      <c r="C45" s="16"/>
      <c r="D45" s="47"/>
      <c r="E45" s="48"/>
      <c r="F45" s="76"/>
    </row>
    <row r="46" spans="1:6" ht="18.75" thickBot="1">
      <c r="A46" s="20"/>
      <c r="B46" s="31"/>
      <c r="C46" s="95">
        <f>+SUM(B43:B45)/3</f>
        <v>3.616666666666667</v>
      </c>
      <c r="D46" s="96">
        <v>5</v>
      </c>
      <c r="E46" s="96">
        <f>50*D46/100</f>
        <v>2.5</v>
      </c>
      <c r="F46" s="97">
        <f>+SUM(F43:F45)/3</f>
        <v>0</v>
      </c>
    </row>
    <row r="47" spans="1:6" ht="27" customHeight="1" thickBot="1">
      <c r="A47" s="117" t="s">
        <v>53</v>
      </c>
      <c r="B47" s="118"/>
      <c r="C47" s="35"/>
      <c r="D47" s="35"/>
      <c r="E47" s="35"/>
      <c r="F47" s="35"/>
    </row>
    <row r="48" spans="1:6" ht="12.75">
      <c r="A48" s="14" t="s">
        <v>8</v>
      </c>
      <c r="B48" s="99">
        <v>1.6</v>
      </c>
      <c r="C48" s="16"/>
      <c r="D48" s="47"/>
      <c r="E48" s="48"/>
      <c r="F48" s="100"/>
    </row>
    <row r="49" spans="1:6" ht="12.75">
      <c r="A49" s="75" t="s">
        <v>81</v>
      </c>
      <c r="B49" s="83">
        <v>1.8</v>
      </c>
      <c r="C49" s="16"/>
      <c r="D49" s="47"/>
      <c r="E49" s="48"/>
      <c r="F49" s="98"/>
    </row>
    <row r="50" spans="1:6" ht="13.5" thickBot="1">
      <c r="A50" s="75" t="s">
        <v>82</v>
      </c>
      <c r="B50" s="83">
        <v>2.025</v>
      </c>
      <c r="C50" s="16"/>
      <c r="D50" s="47"/>
      <c r="E50" s="48"/>
      <c r="F50" s="76"/>
    </row>
    <row r="51" spans="1:6" ht="18.75" thickBot="1">
      <c r="A51" s="20"/>
      <c r="B51" s="31"/>
      <c r="C51" s="95">
        <f>+SUM(B48:B50)/3</f>
        <v>1.8083333333333336</v>
      </c>
      <c r="D51" s="96">
        <v>5</v>
      </c>
      <c r="E51" s="96">
        <f>50*D51/100</f>
        <v>2.5</v>
      </c>
      <c r="F51" s="97">
        <f>+SUM(F48:F50)/3</f>
        <v>0</v>
      </c>
    </row>
    <row r="52" spans="1:6" ht="52.5" customHeight="1" thickBot="1">
      <c r="A52" s="117" t="s">
        <v>54</v>
      </c>
      <c r="B52" s="118"/>
      <c r="C52" s="119"/>
      <c r="D52" s="119"/>
      <c r="E52" s="119"/>
      <c r="F52" s="119"/>
    </row>
    <row r="53" spans="1:6" ht="12.75" customHeight="1">
      <c r="A53" s="120"/>
      <c r="B53" s="120"/>
      <c r="C53" s="120"/>
      <c r="D53" s="120"/>
      <c r="E53" s="120"/>
      <c r="F53" s="120"/>
    </row>
    <row r="54" spans="1:6" ht="12.75">
      <c r="A54" s="92" t="s">
        <v>84</v>
      </c>
      <c r="B54" s="82">
        <v>14.5</v>
      </c>
      <c r="C54" s="84"/>
      <c r="D54" s="17"/>
      <c r="E54" s="17"/>
      <c r="F54" s="17"/>
    </row>
    <row r="55" spans="1:6" ht="12.75">
      <c r="A55" s="75" t="s">
        <v>83</v>
      </c>
      <c r="B55" s="82">
        <v>18.125</v>
      </c>
      <c r="C55" s="84"/>
      <c r="D55" s="17"/>
      <c r="E55" s="17"/>
      <c r="F55" s="17"/>
    </row>
    <row r="56" spans="1:6" ht="18">
      <c r="A56" s="20"/>
      <c r="B56" s="31"/>
      <c r="C56" s="21">
        <f>+SUM(B53:B55)/2</f>
        <v>16.3125</v>
      </c>
      <c r="D56" s="22">
        <v>5</v>
      </c>
      <c r="E56" s="22">
        <f>50*D56/100</f>
        <v>2.5</v>
      </c>
      <c r="F56" s="21">
        <f>+SUM(F53:F55)/2</f>
        <v>0</v>
      </c>
    </row>
    <row r="57" spans="1:6" s="63" customFormat="1" ht="18">
      <c r="A57" s="57" t="s">
        <v>27</v>
      </c>
      <c r="B57" s="58"/>
      <c r="C57" s="59"/>
      <c r="D57" s="61">
        <f>+SUM(D6:D56)</f>
        <v>100</v>
      </c>
      <c r="E57" s="61">
        <f>+SUM(E6:E56)</f>
        <v>50</v>
      </c>
      <c r="F57" s="62"/>
    </row>
    <row r="60" spans="1:6" ht="72.75" customHeight="1">
      <c r="A60" s="121" t="s">
        <v>55</v>
      </c>
      <c r="B60" s="121"/>
      <c r="C60" s="121"/>
      <c r="D60" s="121"/>
      <c r="E60" s="121"/>
      <c r="F60" s="121"/>
    </row>
    <row r="61" ht="18.75" customHeight="1"/>
  </sheetData>
  <sheetProtection selectLockedCells="1" selectUnlockedCells="1"/>
  <mergeCells count="13">
    <mergeCell ref="A42:B42"/>
    <mergeCell ref="A6:B6"/>
    <mergeCell ref="A12:B12"/>
    <mergeCell ref="A18:B18"/>
    <mergeCell ref="A24:B24"/>
    <mergeCell ref="A30:B30"/>
    <mergeCell ref="A36:B36"/>
    <mergeCell ref="A47:B47"/>
    <mergeCell ref="A52:B52"/>
    <mergeCell ref="C52:D52"/>
    <mergeCell ref="E52:F52"/>
    <mergeCell ref="A53:F53"/>
    <mergeCell ref="A60:F6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2"/>
  <sheetViews>
    <sheetView tabSelected="1" zoomScalePageLayoutView="0" workbookViewId="0" topLeftCell="A1">
      <selection activeCell="H164" sqref="H164"/>
    </sheetView>
  </sheetViews>
  <sheetFormatPr defaultColWidth="11.421875" defaultRowHeight="12.75"/>
  <cols>
    <col min="1" max="1" width="43.8515625" style="1" customWidth="1"/>
    <col min="2" max="2" width="27.28125" style="2" customWidth="1"/>
    <col min="3" max="3" width="13.8515625" style="1" customWidth="1"/>
    <col min="4" max="4" width="18.8515625" style="3" customWidth="1"/>
    <col min="5" max="5" width="18.28125" style="3" customWidth="1"/>
    <col min="6" max="6" width="18.28125" style="1" customWidth="1"/>
    <col min="7" max="16384" width="11.421875" style="1" customWidth="1"/>
  </cols>
  <sheetData>
    <row r="2" ht="23.25">
      <c r="A2" s="4" t="s">
        <v>56</v>
      </c>
    </row>
    <row r="4" spans="2:6" ht="53.25" customHeight="1">
      <c r="B4" s="5" t="s">
        <v>1</v>
      </c>
      <c r="C4" s="6" t="s">
        <v>2</v>
      </c>
      <c r="D4" s="7" t="s">
        <v>3</v>
      </c>
      <c r="E4" s="7" t="s">
        <v>4</v>
      </c>
      <c r="F4" s="8" t="s">
        <v>5</v>
      </c>
    </row>
    <row r="6" spans="1:5" ht="12.75">
      <c r="A6" s="9" t="s">
        <v>57</v>
      </c>
      <c r="B6" s="10"/>
      <c r="C6" s="11"/>
      <c r="D6" s="12"/>
      <c r="E6" s="12"/>
    </row>
    <row r="7" spans="1:5" ht="25.5">
      <c r="A7" s="13" t="s">
        <v>7</v>
      </c>
      <c r="C7" s="11"/>
      <c r="D7" s="12"/>
      <c r="E7" s="12"/>
    </row>
    <row r="8" spans="1:6" ht="12.75">
      <c r="A8" s="14" t="s">
        <v>8</v>
      </c>
      <c r="B8" s="64">
        <v>13.6</v>
      </c>
      <c r="C8" s="16"/>
      <c r="F8" s="15"/>
    </row>
    <row r="9" spans="1:6" ht="12.75">
      <c r="A9" s="75" t="s">
        <v>81</v>
      </c>
      <c r="B9" s="64">
        <v>15.3</v>
      </c>
      <c r="C9" s="16"/>
      <c r="F9" s="15"/>
    </row>
    <row r="10" spans="1:6" ht="12.75">
      <c r="A10" s="75" t="s">
        <v>82</v>
      </c>
      <c r="B10" s="64">
        <v>17.21</v>
      </c>
      <c r="C10" s="16"/>
      <c r="E10" s="18"/>
      <c r="F10" s="15"/>
    </row>
    <row r="11" spans="1:6" ht="51">
      <c r="A11" s="13" t="s">
        <v>10</v>
      </c>
      <c r="B11" s="65"/>
      <c r="C11" s="16"/>
      <c r="F11" s="2"/>
    </row>
    <row r="12" spans="1:6" ht="12.75">
      <c r="A12" s="14" t="s">
        <v>8</v>
      </c>
      <c r="B12" s="64">
        <v>14.42</v>
      </c>
      <c r="C12" s="16"/>
      <c r="F12" s="15"/>
    </row>
    <row r="13" spans="1:6" ht="12.75">
      <c r="A13" s="75" t="s">
        <v>81</v>
      </c>
      <c r="B13" s="64">
        <v>16.22</v>
      </c>
      <c r="C13" s="16"/>
      <c r="F13" s="15"/>
    </row>
    <row r="14" spans="1:6" ht="12.75">
      <c r="A14" s="75" t="s">
        <v>82</v>
      </c>
      <c r="B14" s="64">
        <v>18.25</v>
      </c>
      <c r="C14" s="16"/>
      <c r="F14" s="15"/>
    </row>
    <row r="15" spans="1:6" ht="25.5">
      <c r="A15" s="13" t="s">
        <v>11</v>
      </c>
      <c r="C15" s="16"/>
      <c r="F15" s="2"/>
    </row>
    <row r="16" spans="1:6" ht="12.75">
      <c r="A16" s="14" t="s">
        <v>8</v>
      </c>
      <c r="B16" s="19">
        <f>+B8*0.75+B12*0.25</f>
        <v>13.805</v>
      </c>
      <c r="C16" s="16"/>
      <c r="F16" s="19">
        <f>+F8*0.75+F12*0.25</f>
        <v>0</v>
      </c>
    </row>
    <row r="17" spans="1:6" ht="12.75">
      <c r="A17" s="75" t="s">
        <v>81</v>
      </c>
      <c r="B17" s="19">
        <f>+B9*0.75+B13*0.25</f>
        <v>15.530000000000001</v>
      </c>
      <c r="C17" s="16"/>
      <c r="F17" s="19">
        <f>+F9*0.75+F13*0.25</f>
        <v>0</v>
      </c>
    </row>
    <row r="18" spans="1:6" ht="12.75">
      <c r="A18" s="75" t="s">
        <v>82</v>
      </c>
      <c r="B18" s="19">
        <f>+B10*0.75+B14*0.25</f>
        <v>17.47</v>
      </c>
      <c r="C18" s="16"/>
      <c r="F18" s="19">
        <f>+F10*0.75+F14*0.25</f>
        <v>0</v>
      </c>
    </row>
    <row r="19" spans="1:6" ht="18">
      <c r="A19" s="20"/>
      <c r="C19" s="21">
        <f>+SUM(B16:B18)/3</f>
        <v>15.601666666666667</v>
      </c>
      <c r="D19" s="22">
        <v>26</v>
      </c>
      <c r="E19" s="22">
        <f>50*D19/100</f>
        <v>13</v>
      </c>
      <c r="F19" s="21">
        <f>+SUM(F16:F18)/3</f>
        <v>0</v>
      </c>
    </row>
    <row r="20" spans="1:5" ht="12.75">
      <c r="A20" s="9" t="s">
        <v>58</v>
      </c>
      <c r="B20" s="10"/>
      <c r="C20" s="11"/>
      <c r="D20" s="12"/>
      <c r="E20" s="12"/>
    </row>
    <row r="21" spans="1:5" ht="25.5">
      <c r="A21" s="13" t="s">
        <v>7</v>
      </c>
      <c r="C21" s="11"/>
      <c r="D21" s="12"/>
      <c r="E21" s="12"/>
    </row>
    <row r="22" spans="1:6" ht="12.75">
      <c r="A22" s="14" t="s">
        <v>8</v>
      </c>
      <c r="B22" s="64">
        <v>590</v>
      </c>
      <c r="C22" s="16"/>
      <c r="F22" s="15"/>
    </row>
    <row r="23" spans="1:6" ht="12.75">
      <c r="A23" s="75" t="s">
        <v>81</v>
      </c>
      <c r="B23" s="64">
        <v>663.75</v>
      </c>
      <c r="C23" s="16"/>
      <c r="F23" s="15"/>
    </row>
    <row r="24" spans="1:6" ht="12.75">
      <c r="A24" s="75" t="s">
        <v>82</v>
      </c>
      <c r="B24" s="64">
        <v>746.72</v>
      </c>
      <c r="C24" s="16"/>
      <c r="E24" s="18"/>
      <c r="F24" s="15"/>
    </row>
    <row r="25" spans="1:6" ht="51">
      <c r="A25" s="13" t="s">
        <v>10</v>
      </c>
      <c r="B25" s="65"/>
      <c r="C25" s="16"/>
      <c r="F25" s="2"/>
    </row>
    <row r="26" spans="1:6" ht="12.75">
      <c r="A26" s="14" t="s">
        <v>8</v>
      </c>
      <c r="B26" s="64">
        <v>625.4</v>
      </c>
      <c r="C26" s="16"/>
      <c r="F26" s="15"/>
    </row>
    <row r="27" spans="1:6" ht="12.75">
      <c r="A27" s="75" t="s">
        <v>81</v>
      </c>
      <c r="B27" s="64">
        <v>703.58</v>
      </c>
      <c r="C27" s="16"/>
      <c r="F27" s="15"/>
    </row>
    <row r="28" spans="1:6" ht="12.75">
      <c r="A28" s="75" t="s">
        <v>82</v>
      </c>
      <c r="B28" s="64">
        <v>791.52</v>
      </c>
      <c r="C28" s="16"/>
      <c r="F28" s="15"/>
    </row>
    <row r="29" spans="1:6" ht="25.5">
      <c r="A29" s="13" t="s">
        <v>11</v>
      </c>
      <c r="C29" s="16"/>
      <c r="F29" s="2"/>
    </row>
    <row r="30" spans="1:6" ht="12.75">
      <c r="A30" s="14" t="s">
        <v>8</v>
      </c>
      <c r="B30" s="19">
        <f>+B22*0.75+B26*0.25</f>
        <v>598.85</v>
      </c>
      <c r="C30" s="16"/>
      <c r="F30" s="19">
        <f>+F22*0.75+F26*0.25</f>
        <v>0</v>
      </c>
    </row>
    <row r="31" spans="1:6" ht="12.75">
      <c r="A31" s="75" t="s">
        <v>81</v>
      </c>
      <c r="B31" s="19">
        <f>+B23*0.75+B27*0.25</f>
        <v>673.7075</v>
      </c>
      <c r="C31" s="16"/>
      <c r="F31" s="19">
        <f>+F23*0.75+F27*0.25</f>
        <v>0</v>
      </c>
    </row>
    <row r="32" spans="1:6" ht="12.75">
      <c r="A32" s="75" t="s">
        <v>82</v>
      </c>
      <c r="B32" s="19">
        <f>+B24*0.75+B28*0.25</f>
        <v>757.92</v>
      </c>
      <c r="C32" s="16"/>
      <c r="F32" s="19">
        <f>+F24*0.75+F28*0.25</f>
        <v>0</v>
      </c>
    </row>
    <row r="33" spans="1:6" ht="18">
      <c r="A33" s="20"/>
      <c r="C33" s="21">
        <f>+SUM(B30:B32)/3</f>
        <v>676.8258333333333</v>
      </c>
      <c r="D33" s="22">
        <v>19</v>
      </c>
      <c r="E33" s="22">
        <f>50*D33/100</f>
        <v>9.5</v>
      </c>
      <c r="F33" s="21">
        <f>+SUM(F30:F32)/3</f>
        <v>0</v>
      </c>
    </row>
    <row r="34" spans="1:5" ht="12.75">
      <c r="A34" s="9" t="s">
        <v>59</v>
      </c>
      <c r="B34" s="10"/>
      <c r="C34" s="11"/>
      <c r="D34" s="12"/>
      <c r="E34" s="12"/>
    </row>
    <row r="35" spans="1:5" ht="25.5">
      <c r="A35" s="13" t="s">
        <v>7</v>
      </c>
      <c r="C35" s="11"/>
      <c r="D35" s="12"/>
      <c r="E35" s="12"/>
    </row>
    <row r="36" spans="1:6" ht="12.75">
      <c r="A36" s="14" t="s">
        <v>8</v>
      </c>
      <c r="B36" s="64">
        <v>470</v>
      </c>
      <c r="C36" s="16"/>
      <c r="F36" s="15"/>
    </row>
    <row r="37" spans="1:6" ht="12.75">
      <c r="A37" s="75" t="s">
        <v>81</v>
      </c>
      <c r="B37" s="64">
        <v>528.75</v>
      </c>
      <c r="C37" s="16"/>
      <c r="F37" s="15"/>
    </row>
    <row r="38" spans="1:6" ht="12.75">
      <c r="A38" s="75" t="s">
        <v>82</v>
      </c>
      <c r="B38" s="64">
        <v>594.84</v>
      </c>
      <c r="C38" s="16"/>
      <c r="E38" s="18"/>
      <c r="F38" s="15"/>
    </row>
    <row r="39" spans="1:6" ht="51">
      <c r="A39" s="13" t="s">
        <v>10</v>
      </c>
      <c r="B39" s="65"/>
      <c r="C39" s="16"/>
      <c r="F39" s="2"/>
    </row>
    <row r="40" spans="1:6" ht="12.75">
      <c r="A40" s="14" t="s">
        <v>8</v>
      </c>
      <c r="B40" s="64">
        <v>498.2</v>
      </c>
      <c r="C40" s="16"/>
      <c r="F40" s="15"/>
    </row>
    <row r="41" spans="1:6" ht="12.75">
      <c r="A41" s="75" t="s">
        <v>81</v>
      </c>
      <c r="B41" s="64">
        <v>560.48</v>
      </c>
      <c r="C41" s="16"/>
      <c r="F41" s="15"/>
    </row>
    <row r="42" spans="1:6" ht="12.75">
      <c r="A42" s="75" t="s">
        <v>82</v>
      </c>
      <c r="B42" s="64">
        <v>630.53</v>
      </c>
      <c r="C42" s="16"/>
      <c r="F42" s="15"/>
    </row>
    <row r="43" spans="1:6" ht="25.5">
      <c r="A43" s="13" t="s">
        <v>11</v>
      </c>
      <c r="C43" s="16"/>
      <c r="F43" s="2"/>
    </row>
    <row r="44" spans="1:6" ht="12.75">
      <c r="A44" s="14" t="s">
        <v>8</v>
      </c>
      <c r="B44" s="19">
        <f>+B36*0.75+B40*0.25</f>
        <v>477.05</v>
      </c>
      <c r="C44" s="16"/>
      <c r="F44" s="19">
        <f>+F36*0.75+F40*0.25</f>
        <v>0</v>
      </c>
    </row>
    <row r="45" spans="1:6" ht="12.75">
      <c r="A45" s="75" t="s">
        <v>81</v>
      </c>
      <c r="B45" s="19">
        <f>+B37*0.75+B41*0.25</f>
        <v>536.6825</v>
      </c>
      <c r="C45" s="16"/>
      <c r="F45" s="19">
        <f>+F37*0.75+F41*0.25</f>
        <v>0</v>
      </c>
    </row>
    <row r="46" spans="1:6" ht="12.75">
      <c r="A46" s="75" t="s">
        <v>82</v>
      </c>
      <c r="B46" s="19">
        <f>+B38*0.75+B42*0.25</f>
        <v>603.7625</v>
      </c>
      <c r="C46" s="16"/>
      <c r="F46" s="19">
        <f>+F38*0.75+F42*0.25</f>
        <v>0</v>
      </c>
    </row>
    <row r="47" spans="1:6" ht="18">
      <c r="A47" s="20"/>
      <c r="C47" s="21">
        <f>+SUM(B44:B46)/3</f>
        <v>539.1650000000001</v>
      </c>
      <c r="D47" s="22">
        <v>3</v>
      </c>
      <c r="E47" s="22">
        <f>50*D47/100</f>
        <v>1.5</v>
      </c>
      <c r="F47" s="21">
        <f>+SUM(F44:F46)/3</f>
        <v>0</v>
      </c>
    </row>
    <row r="48" spans="1:5" ht="12.75">
      <c r="A48" s="9" t="s">
        <v>92</v>
      </c>
      <c r="B48" s="10"/>
      <c r="C48" s="11"/>
      <c r="D48" s="12"/>
      <c r="E48" s="12"/>
    </row>
    <row r="49" spans="1:5" ht="25.5">
      <c r="A49" s="13" t="s">
        <v>7</v>
      </c>
      <c r="C49" s="11"/>
      <c r="D49" s="12"/>
      <c r="E49" s="12"/>
    </row>
    <row r="50" spans="1:6" ht="12.75">
      <c r="A50" s="14" t="s">
        <v>8</v>
      </c>
      <c r="B50" s="64">
        <v>158</v>
      </c>
      <c r="C50" s="16"/>
      <c r="F50" s="15"/>
    </row>
    <row r="51" spans="1:6" ht="12.75">
      <c r="A51" s="75" t="s">
        <v>81</v>
      </c>
      <c r="B51" s="64">
        <v>177.75</v>
      </c>
      <c r="C51" s="16"/>
      <c r="F51" s="15"/>
    </row>
    <row r="52" spans="1:6" ht="12.75">
      <c r="A52" s="75" t="s">
        <v>82</v>
      </c>
      <c r="B52" s="64">
        <v>199.97</v>
      </c>
      <c r="C52" s="16"/>
      <c r="E52" s="18"/>
      <c r="F52" s="15"/>
    </row>
    <row r="53" spans="1:6" ht="51">
      <c r="A53" s="13" t="s">
        <v>10</v>
      </c>
      <c r="B53" s="65"/>
      <c r="C53" s="16"/>
      <c r="F53" s="2"/>
    </row>
    <row r="54" spans="1:6" ht="12.75">
      <c r="A54" s="14" t="s">
        <v>8</v>
      </c>
      <c r="B54" s="64">
        <v>167.48</v>
      </c>
      <c r="C54" s="16"/>
      <c r="F54" s="15"/>
    </row>
    <row r="55" spans="1:6" ht="12.75">
      <c r="A55" s="75" t="s">
        <v>81</v>
      </c>
      <c r="B55" s="64">
        <v>188.42</v>
      </c>
      <c r="C55" s="16"/>
      <c r="F55" s="15"/>
    </row>
    <row r="56" spans="1:6" ht="12.75">
      <c r="A56" s="75" t="s">
        <v>82</v>
      </c>
      <c r="B56" s="64">
        <v>211.97</v>
      </c>
      <c r="C56" s="16"/>
      <c r="F56" s="15"/>
    </row>
    <row r="57" spans="1:6" ht="25.5">
      <c r="A57" s="13" t="s">
        <v>11</v>
      </c>
      <c r="C57" s="16"/>
      <c r="F57" s="2"/>
    </row>
    <row r="58" spans="1:6" ht="12.75">
      <c r="A58" s="14" t="s">
        <v>8</v>
      </c>
      <c r="B58" s="19">
        <f>+B50*0.75+B54*0.25</f>
        <v>160.37</v>
      </c>
      <c r="C58" s="16"/>
      <c r="F58" s="19">
        <f>+F50*0.75+F54*0.25</f>
        <v>0</v>
      </c>
    </row>
    <row r="59" spans="1:6" ht="12.75">
      <c r="A59" s="75" t="s">
        <v>81</v>
      </c>
      <c r="B59" s="19">
        <f>+B51*0.75+B55*0.25</f>
        <v>180.4175</v>
      </c>
      <c r="C59" s="16"/>
      <c r="F59" s="19">
        <f>+F51*0.75+F55*0.25</f>
        <v>0</v>
      </c>
    </row>
    <row r="60" spans="1:6" ht="12.75">
      <c r="A60" s="75" t="s">
        <v>82</v>
      </c>
      <c r="B60" s="19">
        <f>+B52*0.75+B56*0.25</f>
        <v>202.97</v>
      </c>
      <c r="C60" s="16"/>
      <c r="F60" s="19">
        <f>+F52*0.75+F56*0.25</f>
        <v>0</v>
      </c>
    </row>
    <row r="61" spans="1:6" ht="18">
      <c r="A61" s="20"/>
      <c r="C61" s="21">
        <f>+SUM(B58:B60)/3</f>
        <v>181.25250000000003</v>
      </c>
      <c r="D61" s="22">
        <v>5</v>
      </c>
      <c r="E61" s="22">
        <f>50*D61/100</f>
        <v>2.5</v>
      </c>
      <c r="F61" s="21">
        <f>+SUM(F58:F60)/3</f>
        <v>0</v>
      </c>
    </row>
    <row r="62" spans="1:5" ht="12.75">
      <c r="A62" s="9" t="s">
        <v>93</v>
      </c>
      <c r="B62" s="10"/>
      <c r="C62" s="11"/>
      <c r="D62" s="12"/>
      <c r="E62" s="12"/>
    </row>
    <row r="63" spans="1:5" ht="25.5">
      <c r="A63" s="13" t="s">
        <v>7</v>
      </c>
      <c r="C63" s="11"/>
      <c r="D63" s="12"/>
      <c r="E63" s="12"/>
    </row>
    <row r="64" spans="1:6" ht="12.75">
      <c r="A64" s="14" t="s">
        <v>8</v>
      </c>
      <c r="B64" s="64">
        <v>95</v>
      </c>
      <c r="C64" s="16"/>
      <c r="F64" s="15"/>
    </row>
    <row r="65" spans="1:6" ht="12.75">
      <c r="A65" s="75" t="s">
        <v>81</v>
      </c>
      <c r="B65" s="64">
        <v>106.88</v>
      </c>
      <c r="C65" s="16"/>
      <c r="F65" s="15"/>
    </row>
    <row r="66" spans="1:6" ht="12.75">
      <c r="A66" s="75" t="s">
        <v>82</v>
      </c>
      <c r="B66" s="64">
        <v>120.23</v>
      </c>
      <c r="C66" s="16"/>
      <c r="E66" s="18"/>
      <c r="F66" s="15"/>
    </row>
    <row r="67" spans="1:6" ht="51">
      <c r="A67" s="13" t="s">
        <v>10</v>
      </c>
      <c r="B67" s="65"/>
      <c r="C67" s="16"/>
      <c r="F67" s="2"/>
    </row>
    <row r="68" spans="1:6" ht="12.75">
      <c r="A68" s="14" t="s">
        <v>8</v>
      </c>
      <c r="B68" s="64">
        <v>100.7</v>
      </c>
      <c r="C68" s="16"/>
      <c r="F68" s="15"/>
    </row>
    <row r="69" spans="1:6" ht="12.75">
      <c r="A69" s="75" t="s">
        <v>81</v>
      </c>
      <c r="B69" s="64">
        <v>113.29</v>
      </c>
      <c r="C69" s="16"/>
      <c r="F69" s="15"/>
    </row>
    <row r="70" spans="1:6" ht="12.75">
      <c r="A70" s="75" t="s">
        <v>82</v>
      </c>
      <c r="B70" s="64">
        <v>127.45</v>
      </c>
      <c r="C70" s="16"/>
      <c r="F70" s="15"/>
    </row>
    <row r="71" spans="1:6" ht="25.5">
      <c r="A71" s="13" t="s">
        <v>11</v>
      </c>
      <c r="C71" s="16"/>
      <c r="F71" s="2"/>
    </row>
    <row r="72" spans="1:6" ht="12.75">
      <c r="A72" s="14" t="s">
        <v>8</v>
      </c>
      <c r="B72" s="19">
        <f>+B64*0.75+B68*0.25</f>
        <v>96.425</v>
      </c>
      <c r="C72" s="16"/>
      <c r="F72" s="19">
        <f>+F64*0.75+F68*0.25</f>
        <v>0</v>
      </c>
    </row>
    <row r="73" spans="1:6" ht="12.75">
      <c r="A73" s="75" t="s">
        <v>81</v>
      </c>
      <c r="B73" s="19">
        <f>+B65*0.75+B69*0.25</f>
        <v>108.4825</v>
      </c>
      <c r="C73" s="16"/>
      <c r="F73" s="19">
        <f>+F65*0.75+F69*0.25</f>
        <v>0</v>
      </c>
    </row>
    <row r="74" spans="1:6" ht="12.75">
      <c r="A74" s="75" t="s">
        <v>82</v>
      </c>
      <c r="B74" s="19">
        <f>+B66*0.75+B70*0.25</f>
        <v>122.035</v>
      </c>
      <c r="C74" s="16"/>
      <c r="F74" s="19">
        <f>+F66*0.75+F70*0.25</f>
        <v>0</v>
      </c>
    </row>
    <row r="75" spans="1:6" ht="18">
      <c r="A75" s="20"/>
      <c r="C75" s="21">
        <f>+SUM(B72:B74)/3</f>
        <v>108.98083333333334</v>
      </c>
      <c r="D75" s="22">
        <v>15</v>
      </c>
      <c r="E75" s="22">
        <f>50*D75/100</f>
        <v>7.5</v>
      </c>
      <c r="F75" s="21">
        <f>+SUM(F72:F74)/3</f>
        <v>0</v>
      </c>
    </row>
    <row r="76" spans="1:5" ht="12.75">
      <c r="A76" s="9" t="s">
        <v>94</v>
      </c>
      <c r="B76" s="10"/>
      <c r="C76" s="11"/>
      <c r="D76" s="12"/>
      <c r="E76" s="12"/>
    </row>
    <row r="77" spans="1:5" ht="25.5">
      <c r="A77" s="13" t="s">
        <v>7</v>
      </c>
      <c r="C77" s="11"/>
      <c r="D77" s="12"/>
      <c r="E77" s="12"/>
    </row>
    <row r="78" spans="1:6" ht="12.75">
      <c r="A78" s="14" t="s">
        <v>8</v>
      </c>
      <c r="B78" s="64">
        <v>11</v>
      </c>
      <c r="C78" s="16"/>
      <c r="F78" s="15"/>
    </row>
    <row r="79" spans="1:6" ht="12.75">
      <c r="A79" s="75" t="s">
        <v>81</v>
      </c>
      <c r="B79" s="64">
        <v>12.38</v>
      </c>
      <c r="C79" s="16"/>
      <c r="F79" s="15"/>
    </row>
    <row r="80" spans="1:6" ht="12.75">
      <c r="A80" s="75" t="s">
        <v>82</v>
      </c>
      <c r="B80" s="64">
        <v>13.92</v>
      </c>
      <c r="C80" s="16"/>
      <c r="E80" s="18"/>
      <c r="F80" s="15"/>
    </row>
    <row r="81" spans="1:6" ht="51">
      <c r="A81" s="13" t="s">
        <v>10</v>
      </c>
      <c r="B81" s="65"/>
      <c r="C81" s="16"/>
      <c r="F81" s="2"/>
    </row>
    <row r="82" spans="1:6" ht="12.75">
      <c r="A82" s="14" t="s">
        <v>8</v>
      </c>
      <c r="B82" s="64">
        <v>11.66</v>
      </c>
      <c r="C82" s="16"/>
      <c r="F82" s="15"/>
    </row>
    <row r="83" spans="1:6" ht="12.75">
      <c r="A83" s="75" t="s">
        <v>81</v>
      </c>
      <c r="B83" s="64">
        <v>13.12</v>
      </c>
      <c r="C83" s="16"/>
      <c r="F83" s="15"/>
    </row>
    <row r="84" spans="1:6" ht="12.75">
      <c r="A84" s="75" t="s">
        <v>82</v>
      </c>
      <c r="B84" s="64">
        <v>14.76</v>
      </c>
      <c r="C84" s="16"/>
      <c r="F84" s="15"/>
    </row>
    <row r="85" spans="1:6" ht="25.5">
      <c r="A85" s="13" t="s">
        <v>11</v>
      </c>
      <c r="C85" s="16"/>
      <c r="F85" s="2"/>
    </row>
    <row r="86" spans="1:6" ht="12.75">
      <c r="A86" s="14" t="s">
        <v>8</v>
      </c>
      <c r="B86" s="19">
        <f>+B78*0.75+B82*0.25</f>
        <v>11.165</v>
      </c>
      <c r="C86" s="16"/>
      <c r="F86" s="19">
        <f>+F78*0.75+F82*0.25</f>
        <v>0</v>
      </c>
    </row>
    <row r="87" spans="1:6" ht="12.75">
      <c r="A87" s="75" t="s">
        <v>81</v>
      </c>
      <c r="B87" s="19">
        <f>+B79*0.75+B83*0.25</f>
        <v>12.565</v>
      </c>
      <c r="C87" s="16"/>
      <c r="F87" s="19">
        <f>+F79*0.75+F83*0.25</f>
        <v>0</v>
      </c>
    </row>
    <row r="88" spans="1:6" ht="12.75">
      <c r="A88" s="75" t="s">
        <v>82</v>
      </c>
      <c r="B88" s="19">
        <f>+B80*0.75+B84*0.25</f>
        <v>14.129999999999999</v>
      </c>
      <c r="C88" s="16"/>
      <c r="F88" s="19">
        <f>+F80*0.75+F84*0.25</f>
        <v>0</v>
      </c>
    </row>
    <row r="89" spans="1:6" ht="18">
      <c r="A89" s="20"/>
      <c r="C89" s="21">
        <f>+SUM(B86:B88)/3</f>
        <v>12.62</v>
      </c>
      <c r="D89" s="22">
        <v>2</v>
      </c>
      <c r="E89" s="22">
        <f>50*D89/100</f>
        <v>1</v>
      </c>
      <c r="F89" s="21">
        <f>+SUM(F86:F88)/3</f>
        <v>0</v>
      </c>
    </row>
    <row r="90" spans="1:6" ht="18">
      <c r="A90" s="27" t="s">
        <v>60</v>
      </c>
      <c r="B90" s="10"/>
      <c r="C90" s="29"/>
      <c r="D90" s="26"/>
      <c r="E90" s="26"/>
      <c r="F90" s="29"/>
    </row>
    <row r="91" spans="1:5" ht="25.5">
      <c r="A91" s="13" t="s">
        <v>15</v>
      </c>
      <c r="C91" s="11"/>
      <c r="D91" s="12"/>
      <c r="E91" s="12"/>
    </row>
    <row r="92" spans="1:6" ht="12.75">
      <c r="A92" s="72" t="s">
        <v>8</v>
      </c>
      <c r="B92" s="77">
        <v>5.3</v>
      </c>
      <c r="C92" s="16"/>
      <c r="D92" s="47"/>
      <c r="E92" s="48"/>
      <c r="F92" s="19"/>
    </row>
    <row r="93" spans="1:6" ht="12.75">
      <c r="A93" s="75" t="s">
        <v>81</v>
      </c>
      <c r="B93" s="85">
        <v>5.96</v>
      </c>
      <c r="C93" s="16"/>
      <c r="D93" s="47"/>
      <c r="E93" s="48"/>
      <c r="F93" s="19"/>
    </row>
    <row r="94" spans="1:6" ht="13.5" thickBot="1">
      <c r="A94" s="75" t="s">
        <v>82</v>
      </c>
      <c r="B94" s="85">
        <v>6.71</v>
      </c>
      <c r="C94" s="16"/>
      <c r="D94" s="47"/>
      <c r="E94" s="48"/>
      <c r="F94" s="94"/>
    </row>
    <row r="95" spans="1:6" ht="18.75" thickBot="1">
      <c r="A95" s="20"/>
      <c r="B95" s="31"/>
      <c r="C95" s="95">
        <f>+SUM(B92:B94)/3</f>
        <v>5.989999999999999</v>
      </c>
      <c r="D95" s="96">
        <v>2</v>
      </c>
      <c r="E95" s="96">
        <f>50*D95/100</f>
        <v>1</v>
      </c>
      <c r="F95" s="97">
        <f>+SUM(F92:F94)/3</f>
        <v>0</v>
      </c>
    </row>
    <row r="96" spans="1:6" ht="13.5" thickBot="1">
      <c r="A96" s="27" t="s">
        <v>61</v>
      </c>
      <c r="B96" s="101"/>
      <c r="C96" s="35"/>
      <c r="D96" s="35"/>
      <c r="E96" s="35"/>
      <c r="F96" s="35"/>
    </row>
    <row r="97" spans="1:5" ht="26.25" thickBot="1">
      <c r="A97" s="13" t="s">
        <v>15</v>
      </c>
      <c r="C97" s="11"/>
      <c r="D97" s="12"/>
      <c r="E97" s="12"/>
    </row>
    <row r="98" spans="1:6" ht="12.75">
      <c r="A98" s="17" t="s">
        <v>8</v>
      </c>
      <c r="B98" s="77">
        <v>4.5</v>
      </c>
      <c r="C98" s="16"/>
      <c r="D98" s="47"/>
      <c r="E98" s="48"/>
      <c r="F98" s="74"/>
    </row>
    <row r="99" spans="1:6" ht="12.75">
      <c r="A99" s="75" t="s">
        <v>81</v>
      </c>
      <c r="B99" s="85">
        <v>5.06</v>
      </c>
      <c r="C99" s="16"/>
      <c r="D99" s="47"/>
      <c r="E99" s="48"/>
      <c r="F99" s="74"/>
    </row>
    <row r="100" spans="1:6" ht="13.5" thickBot="1">
      <c r="A100" s="75" t="s">
        <v>82</v>
      </c>
      <c r="B100" s="85">
        <v>5.7</v>
      </c>
      <c r="C100" s="16"/>
      <c r="D100" s="47"/>
      <c r="E100" s="48"/>
      <c r="F100" s="76"/>
    </row>
    <row r="101" spans="1:6" ht="18.75" thickBot="1">
      <c r="A101" s="20"/>
      <c r="B101" s="31"/>
      <c r="C101" s="95">
        <f>+SUM(B98:B100)/3</f>
        <v>5.086666666666666</v>
      </c>
      <c r="D101" s="96">
        <v>2</v>
      </c>
      <c r="E101" s="96">
        <f>50*D101/100</f>
        <v>1</v>
      </c>
      <c r="F101" s="97">
        <f>+SUM(F98:F100)/3</f>
        <v>0</v>
      </c>
    </row>
    <row r="102" spans="1:6" ht="13.5" thickBot="1">
      <c r="A102" s="27" t="s">
        <v>62</v>
      </c>
      <c r="B102" s="101"/>
      <c r="C102" s="35"/>
      <c r="D102" s="35"/>
      <c r="E102" s="35"/>
      <c r="F102" s="35"/>
    </row>
    <row r="103" spans="1:5" ht="26.25" thickBot="1">
      <c r="A103" s="13" t="s">
        <v>15</v>
      </c>
      <c r="C103" s="11"/>
      <c r="D103" s="12"/>
      <c r="E103" s="12"/>
    </row>
    <row r="104" spans="1:6" ht="12.75">
      <c r="A104" s="17" t="s">
        <v>8</v>
      </c>
      <c r="B104" s="77">
        <v>31</v>
      </c>
      <c r="C104" s="16"/>
      <c r="D104" s="47"/>
      <c r="E104" s="48"/>
      <c r="F104" s="74"/>
    </row>
    <row r="105" spans="1:6" ht="12.75">
      <c r="A105" s="75" t="s">
        <v>81</v>
      </c>
      <c r="B105" s="85">
        <v>34.88</v>
      </c>
      <c r="C105" s="16"/>
      <c r="D105" s="47"/>
      <c r="E105" s="48"/>
      <c r="F105" s="74"/>
    </row>
    <row r="106" spans="1:6" ht="13.5" thickBot="1">
      <c r="A106" s="75" t="s">
        <v>82</v>
      </c>
      <c r="B106" s="85">
        <v>39.23</v>
      </c>
      <c r="C106" s="16"/>
      <c r="D106" s="47"/>
      <c r="E106" s="48"/>
      <c r="F106" s="76"/>
    </row>
    <row r="107" spans="1:6" ht="18.75" thickBot="1">
      <c r="A107" s="20"/>
      <c r="B107" s="31"/>
      <c r="C107" s="95">
        <f>+SUM(B104:B106)/3</f>
        <v>35.03666666666666</v>
      </c>
      <c r="D107" s="96">
        <v>2</v>
      </c>
      <c r="E107" s="96">
        <f>50*D107/100</f>
        <v>1</v>
      </c>
      <c r="F107" s="97">
        <f>+SUM(F104:F106)/3</f>
        <v>0</v>
      </c>
    </row>
    <row r="108" spans="1:6" ht="13.5" thickBot="1">
      <c r="A108" s="27" t="s">
        <v>63</v>
      </c>
      <c r="B108" s="101"/>
      <c r="C108" s="35"/>
      <c r="D108" s="35"/>
      <c r="E108" s="35"/>
      <c r="F108" s="35"/>
    </row>
    <row r="109" spans="1:5" ht="26.25" thickBot="1">
      <c r="A109" s="13" t="s">
        <v>15</v>
      </c>
      <c r="C109" s="11"/>
      <c r="D109" s="12"/>
      <c r="E109" s="12"/>
    </row>
    <row r="110" spans="1:6" ht="12.75">
      <c r="A110" s="17" t="s">
        <v>8</v>
      </c>
      <c r="B110" s="77">
        <v>80</v>
      </c>
      <c r="C110" s="16"/>
      <c r="D110" s="47"/>
      <c r="E110" s="48"/>
      <c r="F110" s="74"/>
    </row>
    <row r="111" spans="1:6" ht="12.75">
      <c r="A111" s="75" t="s">
        <v>81</v>
      </c>
      <c r="B111" s="85">
        <v>90</v>
      </c>
      <c r="C111" s="16"/>
      <c r="D111" s="47"/>
      <c r="E111" s="48"/>
      <c r="F111" s="74"/>
    </row>
    <row r="112" spans="1:6" ht="13.5" thickBot="1">
      <c r="A112" s="75" t="s">
        <v>82</v>
      </c>
      <c r="B112" s="85">
        <v>101.25</v>
      </c>
      <c r="C112" s="16"/>
      <c r="D112" s="47"/>
      <c r="E112" s="48"/>
      <c r="F112" s="76"/>
    </row>
    <row r="113" spans="1:6" ht="18.75" thickBot="1">
      <c r="A113" s="20"/>
      <c r="B113" s="31"/>
      <c r="C113" s="95">
        <f>+SUM(B110:B112)/3</f>
        <v>90.41666666666667</v>
      </c>
      <c r="D113" s="96">
        <v>2</v>
      </c>
      <c r="E113" s="96">
        <f>50*D113/100</f>
        <v>1</v>
      </c>
      <c r="F113" s="97">
        <f>+SUM(F110:F112)/3</f>
        <v>0</v>
      </c>
    </row>
    <row r="114" spans="1:6" ht="13.5" thickBot="1">
      <c r="A114" s="27" t="s">
        <v>64</v>
      </c>
      <c r="B114" s="101"/>
      <c r="C114" s="35"/>
      <c r="D114" s="35"/>
      <c r="E114" s="35"/>
      <c r="F114" s="35"/>
    </row>
    <row r="115" spans="1:5" ht="26.25" thickBot="1">
      <c r="A115" s="13" t="s">
        <v>15</v>
      </c>
      <c r="C115" s="11"/>
      <c r="D115" s="12"/>
      <c r="E115" s="12"/>
    </row>
    <row r="116" spans="1:6" ht="12.75">
      <c r="A116" s="17" t="s">
        <v>8</v>
      </c>
      <c r="B116" s="77">
        <v>110</v>
      </c>
      <c r="C116" s="16"/>
      <c r="D116" s="47"/>
      <c r="E116" s="48"/>
      <c r="F116" s="74"/>
    </row>
    <row r="117" spans="1:6" ht="12.75">
      <c r="A117" s="75" t="s">
        <v>81</v>
      </c>
      <c r="B117" s="85">
        <v>123.75</v>
      </c>
      <c r="C117" s="16"/>
      <c r="D117" s="47"/>
      <c r="E117" s="48"/>
      <c r="F117" s="74"/>
    </row>
    <row r="118" spans="1:6" ht="13.5" thickBot="1">
      <c r="A118" s="75" t="s">
        <v>82</v>
      </c>
      <c r="B118" s="85">
        <v>139.22</v>
      </c>
      <c r="C118" s="16"/>
      <c r="D118" s="47"/>
      <c r="E118" s="48"/>
      <c r="F118" s="76"/>
    </row>
    <row r="119" spans="1:6" ht="18.75" thickBot="1">
      <c r="A119" s="20"/>
      <c r="B119" s="31"/>
      <c r="C119" s="95">
        <f>+SUM(B116:B118)/3</f>
        <v>124.32333333333334</v>
      </c>
      <c r="D119" s="96">
        <v>2</v>
      </c>
      <c r="E119" s="96">
        <f>50*D119/100</f>
        <v>1</v>
      </c>
      <c r="F119" s="97">
        <f>+SUM(F116:F118)/3</f>
        <v>0</v>
      </c>
    </row>
    <row r="120" spans="1:6" ht="13.5" thickBot="1">
      <c r="A120" s="27" t="s">
        <v>65</v>
      </c>
      <c r="B120" s="101"/>
      <c r="C120" s="35"/>
      <c r="D120" s="35"/>
      <c r="E120" s="35"/>
      <c r="F120" s="35"/>
    </row>
    <row r="121" spans="1:5" ht="26.25" thickBot="1">
      <c r="A121" s="13" t="s">
        <v>15</v>
      </c>
      <c r="C121" s="11"/>
      <c r="D121" s="12"/>
      <c r="E121" s="12"/>
    </row>
    <row r="122" spans="1:6" ht="12.75">
      <c r="A122" s="17" t="s">
        <v>8</v>
      </c>
      <c r="B122" s="77">
        <v>125</v>
      </c>
      <c r="C122" s="16"/>
      <c r="D122" s="47"/>
      <c r="E122" s="48"/>
      <c r="F122" s="74"/>
    </row>
    <row r="123" spans="1:6" ht="12.75">
      <c r="A123" s="75" t="s">
        <v>81</v>
      </c>
      <c r="B123" s="85">
        <v>140.63</v>
      </c>
      <c r="C123" s="16"/>
      <c r="D123" s="47"/>
      <c r="E123" s="48"/>
      <c r="F123" s="74"/>
    </row>
    <row r="124" spans="1:6" ht="13.5" thickBot="1">
      <c r="A124" s="75" t="s">
        <v>82</v>
      </c>
      <c r="B124" s="85">
        <v>158.2</v>
      </c>
      <c r="C124" s="16"/>
      <c r="D124" s="47"/>
      <c r="E124" s="48"/>
      <c r="F124" s="76"/>
    </row>
    <row r="125" spans="1:6" ht="18.75" thickBot="1">
      <c r="A125" s="20"/>
      <c r="B125" s="31"/>
      <c r="C125" s="95">
        <f>+SUM(B122:B124)/3</f>
        <v>141.27666666666667</v>
      </c>
      <c r="D125" s="96">
        <v>2</v>
      </c>
      <c r="E125" s="96">
        <f>50*D125/100</f>
        <v>1</v>
      </c>
      <c r="F125" s="97">
        <f>+SUM(F122:F124)/3</f>
        <v>0</v>
      </c>
    </row>
    <row r="126" spans="1:6" ht="26.25" customHeight="1" thickBot="1">
      <c r="A126" s="123" t="s">
        <v>66</v>
      </c>
      <c r="B126" s="124"/>
      <c r="C126" s="35"/>
      <c r="D126" s="35"/>
      <c r="E126" s="35"/>
      <c r="F126" s="35"/>
    </row>
    <row r="127" spans="1:6" ht="12.75">
      <c r="A127" s="14" t="s">
        <v>8</v>
      </c>
      <c r="B127" s="102">
        <v>57</v>
      </c>
      <c r="C127" s="16"/>
      <c r="D127" s="47"/>
      <c r="E127" s="48"/>
      <c r="F127" s="98"/>
    </row>
    <row r="128" spans="1:6" ht="12.75">
      <c r="A128" s="75" t="s">
        <v>81</v>
      </c>
      <c r="B128" s="85">
        <v>64.13</v>
      </c>
      <c r="C128" s="16"/>
      <c r="D128" s="47"/>
      <c r="E128" s="48"/>
      <c r="F128" s="74"/>
    </row>
    <row r="129" spans="1:6" ht="13.5" thickBot="1">
      <c r="A129" s="75" t="s">
        <v>82</v>
      </c>
      <c r="B129" s="85">
        <v>72.14</v>
      </c>
      <c r="C129" s="16"/>
      <c r="D129" s="47"/>
      <c r="E129" s="48"/>
      <c r="F129" s="76"/>
    </row>
    <row r="130" spans="1:6" ht="18.75" thickBot="1">
      <c r="A130" s="20"/>
      <c r="B130" s="31"/>
      <c r="C130" s="95">
        <f>+SUM(B127:B129)/3</f>
        <v>64.42333333333333</v>
      </c>
      <c r="D130" s="96">
        <v>1</v>
      </c>
      <c r="E130" s="96">
        <f>50*D130/100</f>
        <v>0.5</v>
      </c>
      <c r="F130" s="97">
        <f>+SUM(F127:F129)/3</f>
        <v>0</v>
      </c>
    </row>
    <row r="131" spans="1:6" ht="13.5" thickBot="1">
      <c r="A131" s="101" t="s">
        <v>67</v>
      </c>
      <c r="B131" s="103"/>
      <c r="C131" s="35"/>
      <c r="D131" s="35"/>
      <c r="E131" s="35"/>
      <c r="F131" s="35"/>
    </row>
    <row r="132" spans="1:6" ht="12.75">
      <c r="A132" s="14" t="s">
        <v>8</v>
      </c>
      <c r="B132" s="102">
        <v>50.5</v>
      </c>
      <c r="C132" s="16"/>
      <c r="D132" s="47"/>
      <c r="E132" s="48"/>
      <c r="F132" s="98"/>
    </row>
    <row r="133" spans="1:6" ht="12.75">
      <c r="A133" s="75" t="s">
        <v>81</v>
      </c>
      <c r="B133" s="85">
        <v>56.81</v>
      </c>
      <c r="C133" s="16"/>
      <c r="D133" s="47"/>
      <c r="E133" s="48"/>
      <c r="F133" s="74"/>
    </row>
    <row r="134" spans="1:6" ht="13.5" thickBot="1">
      <c r="A134" s="75" t="s">
        <v>82</v>
      </c>
      <c r="B134" s="85">
        <v>63.91</v>
      </c>
      <c r="C134" s="16"/>
      <c r="D134" s="47"/>
      <c r="E134" s="48"/>
      <c r="F134" s="76"/>
    </row>
    <row r="135" spans="1:6" ht="18.75" thickBot="1">
      <c r="A135" s="20"/>
      <c r="B135" s="31"/>
      <c r="C135" s="95">
        <f>+SUM(B132:B134)/3</f>
        <v>57.07333333333333</v>
      </c>
      <c r="D135" s="96">
        <v>1</v>
      </c>
      <c r="E135" s="96">
        <f>50*D135/100</f>
        <v>0.5</v>
      </c>
      <c r="F135" s="97">
        <f>+SUM(F132:F134)/3</f>
        <v>0</v>
      </c>
    </row>
    <row r="136" spans="1:6" ht="13.5" thickBot="1">
      <c r="A136" s="125" t="s">
        <v>68</v>
      </c>
      <c r="B136" s="126"/>
      <c r="C136" s="35"/>
      <c r="D136" s="35"/>
      <c r="E136" s="35"/>
      <c r="F136" s="35"/>
    </row>
    <row r="137" spans="1:6" ht="12.75">
      <c r="A137" s="14" t="s">
        <v>8</v>
      </c>
      <c r="B137" s="102">
        <v>95</v>
      </c>
      <c r="C137" s="16"/>
      <c r="D137" s="47"/>
      <c r="E137" s="48"/>
      <c r="F137" s="100"/>
    </row>
    <row r="138" spans="1:6" ht="12.75">
      <c r="A138" s="75" t="s">
        <v>81</v>
      </c>
      <c r="B138" s="85">
        <v>106.88</v>
      </c>
      <c r="C138" s="16"/>
      <c r="D138" s="47"/>
      <c r="E138" s="48"/>
      <c r="F138" s="98"/>
    </row>
    <row r="139" spans="1:6" ht="13.5" thickBot="1">
      <c r="A139" s="75" t="s">
        <v>82</v>
      </c>
      <c r="B139" s="85">
        <v>120.23</v>
      </c>
      <c r="C139" s="16"/>
      <c r="D139" s="47"/>
      <c r="E139" s="48"/>
      <c r="F139" s="76"/>
    </row>
    <row r="140" spans="1:6" ht="18.75" thickBot="1">
      <c r="A140" s="20"/>
      <c r="B140" s="31"/>
      <c r="C140" s="95">
        <f>+SUM(B137:B139)/3</f>
        <v>107.37</v>
      </c>
      <c r="D140" s="96">
        <v>1</v>
      </c>
      <c r="E140" s="96">
        <f>50*D140/100</f>
        <v>0.5</v>
      </c>
      <c r="F140" s="97">
        <f>+SUM(F137:F139)/3</f>
        <v>0</v>
      </c>
    </row>
    <row r="141" spans="1:6" ht="30" customHeight="1" thickBot="1">
      <c r="A141" s="123" t="s">
        <v>69</v>
      </c>
      <c r="B141" s="127"/>
      <c r="C141" s="35"/>
      <c r="D141" s="35"/>
      <c r="E141" s="35"/>
      <c r="F141" s="35"/>
    </row>
    <row r="142" spans="1:6" ht="12.75">
      <c r="A142" s="14" t="s">
        <v>8</v>
      </c>
      <c r="B142" s="102">
        <v>57</v>
      </c>
      <c r="C142" s="16"/>
      <c r="D142" s="47"/>
      <c r="E142" s="48"/>
      <c r="F142" s="100"/>
    </row>
    <row r="143" spans="1:6" ht="12.75">
      <c r="A143" s="75" t="s">
        <v>81</v>
      </c>
      <c r="B143" s="85">
        <v>64.13</v>
      </c>
      <c r="C143" s="16"/>
      <c r="D143" s="47"/>
      <c r="E143" s="48"/>
      <c r="F143" s="98"/>
    </row>
    <row r="144" spans="1:6" ht="13.5" thickBot="1">
      <c r="A144" s="75" t="s">
        <v>82</v>
      </c>
      <c r="B144" s="85">
        <v>72.14</v>
      </c>
      <c r="C144" s="16"/>
      <c r="D144" s="47"/>
      <c r="E144" s="48"/>
      <c r="F144" s="76"/>
    </row>
    <row r="145" spans="1:6" ht="18.75" thickBot="1">
      <c r="A145" s="20"/>
      <c r="B145" s="31"/>
      <c r="C145" s="95">
        <f>+SUM(B142:B144)/3</f>
        <v>64.42333333333333</v>
      </c>
      <c r="D145" s="96">
        <v>1</v>
      </c>
      <c r="E145" s="96">
        <f>50*D145/100</f>
        <v>0.5</v>
      </c>
      <c r="F145" s="97">
        <f>+SUM(F142:F144)/3</f>
        <v>0</v>
      </c>
    </row>
    <row r="146" spans="1:6" ht="26.25" customHeight="1" thickBot="1">
      <c r="A146" s="123" t="s">
        <v>70</v>
      </c>
      <c r="B146" s="127"/>
      <c r="C146" s="35"/>
      <c r="D146" s="35"/>
      <c r="E146" s="35"/>
      <c r="F146" s="35"/>
    </row>
    <row r="147" spans="1:6" ht="12.75">
      <c r="A147" s="17" t="s">
        <v>8</v>
      </c>
      <c r="B147" s="77">
        <v>53</v>
      </c>
      <c r="C147" s="16"/>
      <c r="D147" s="47"/>
      <c r="E147" s="48"/>
      <c r="F147" s="100"/>
    </row>
    <row r="148" spans="1:6" ht="12.75">
      <c r="A148" s="75" t="s">
        <v>81</v>
      </c>
      <c r="B148" s="85">
        <v>59.63</v>
      </c>
      <c r="C148" s="16"/>
      <c r="D148" s="47"/>
      <c r="E148" s="48"/>
      <c r="F148" s="98"/>
    </row>
    <row r="149" spans="1:6" ht="13.5" thickBot="1">
      <c r="A149" s="75" t="s">
        <v>82</v>
      </c>
      <c r="B149" s="85">
        <v>67.08</v>
      </c>
      <c r="C149" s="16"/>
      <c r="D149" s="47"/>
      <c r="E149" s="48"/>
      <c r="F149" s="76"/>
    </row>
    <row r="150" spans="1:6" ht="18.75" thickBot="1">
      <c r="A150" s="20"/>
      <c r="B150" s="31"/>
      <c r="C150" s="95">
        <f>+SUM(B147:B149)/3</f>
        <v>59.90333333333333</v>
      </c>
      <c r="D150" s="96">
        <v>1</v>
      </c>
      <c r="E150" s="96">
        <f>50*D150/100</f>
        <v>0.5</v>
      </c>
      <c r="F150" s="97">
        <f>+SUM(F147:F149)/3</f>
        <v>0</v>
      </c>
    </row>
    <row r="151" spans="1:6" ht="13.5" thickBot="1">
      <c r="A151" s="27" t="s">
        <v>71</v>
      </c>
      <c r="B151" s="101"/>
      <c r="C151" s="35"/>
      <c r="D151" s="35"/>
      <c r="E151" s="35"/>
      <c r="F151" s="35"/>
    </row>
    <row r="152" spans="1:6" ht="12.75">
      <c r="A152" s="17" t="s">
        <v>8</v>
      </c>
      <c r="B152" s="102">
        <v>19</v>
      </c>
      <c r="C152" s="16"/>
      <c r="D152" s="47"/>
      <c r="E152" s="48"/>
      <c r="F152" s="100"/>
    </row>
    <row r="153" spans="1:6" ht="12.75">
      <c r="A153" s="75" t="s">
        <v>81</v>
      </c>
      <c r="B153" s="85">
        <v>21.38</v>
      </c>
      <c r="C153" s="16"/>
      <c r="D153" s="47"/>
      <c r="E153" s="48"/>
      <c r="F153" s="98"/>
    </row>
    <row r="154" spans="1:6" ht="13.5" thickBot="1">
      <c r="A154" s="75" t="s">
        <v>82</v>
      </c>
      <c r="B154" s="85">
        <v>24.05</v>
      </c>
      <c r="C154" s="16"/>
      <c r="D154" s="47"/>
      <c r="E154" s="48"/>
      <c r="F154" s="76"/>
    </row>
    <row r="155" spans="1:6" ht="18.75" thickBot="1">
      <c r="A155" s="20"/>
      <c r="B155" s="31"/>
      <c r="C155" s="95">
        <f>+SUM(B152:B154)/3</f>
        <v>21.476666666666663</v>
      </c>
      <c r="D155" s="96">
        <v>1.5</v>
      </c>
      <c r="E155" s="96">
        <f>50*D155/100</f>
        <v>0.75</v>
      </c>
      <c r="F155" s="97">
        <f>+SUM(F152:F154)/3</f>
        <v>0</v>
      </c>
    </row>
    <row r="156" spans="1:6" ht="13.5" thickBot="1">
      <c r="A156" s="104" t="s">
        <v>72</v>
      </c>
      <c r="B156" s="101"/>
      <c r="C156" s="35"/>
      <c r="D156" s="35"/>
      <c r="E156" s="35"/>
      <c r="F156" s="35"/>
    </row>
    <row r="157" spans="1:6" ht="12.75">
      <c r="A157" s="14" t="s">
        <v>8</v>
      </c>
      <c r="B157" s="102">
        <v>16.5</v>
      </c>
      <c r="C157" s="16"/>
      <c r="D157" s="47"/>
      <c r="E157" s="48"/>
      <c r="F157" s="100"/>
    </row>
    <row r="158" spans="1:6" ht="12.75">
      <c r="A158" s="75" t="s">
        <v>81</v>
      </c>
      <c r="B158" s="85">
        <v>18.56</v>
      </c>
      <c r="C158" s="16"/>
      <c r="D158" s="47"/>
      <c r="E158" s="48"/>
      <c r="F158" s="98"/>
    </row>
    <row r="159" spans="1:6" ht="13.5" thickBot="1">
      <c r="A159" s="75" t="s">
        <v>82</v>
      </c>
      <c r="B159" s="85">
        <v>20.88</v>
      </c>
      <c r="C159" s="16"/>
      <c r="D159" s="47"/>
      <c r="E159" s="48"/>
      <c r="F159" s="76"/>
    </row>
    <row r="160" spans="1:6" ht="18.75" thickBot="1">
      <c r="A160" s="20"/>
      <c r="B160" s="31"/>
      <c r="C160" s="95">
        <f>+SUM(B157:B159)/3</f>
        <v>18.646666666666665</v>
      </c>
      <c r="D160" s="96">
        <v>1</v>
      </c>
      <c r="E160" s="96">
        <f>50*D160/100</f>
        <v>0.5</v>
      </c>
      <c r="F160" s="97">
        <f>+SUM(F157:F159)/3</f>
        <v>0</v>
      </c>
    </row>
    <row r="161" spans="1:6" ht="13.5" thickBot="1">
      <c r="A161" s="101" t="s">
        <v>73</v>
      </c>
      <c r="B161" s="103"/>
      <c r="C161" s="35"/>
      <c r="D161" s="35"/>
      <c r="E161" s="35"/>
      <c r="F161" s="35"/>
    </row>
    <row r="162" spans="1:6" ht="18.75" thickBot="1">
      <c r="A162" s="110" t="s">
        <v>74</v>
      </c>
      <c r="B162" s="111">
        <v>63</v>
      </c>
      <c r="C162" s="95">
        <f>+B162</f>
        <v>63</v>
      </c>
      <c r="D162" s="96">
        <v>1</v>
      </c>
      <c r="E162" s="108">
        <f>50*D162/100</f>
        <v>0.5</v>
      </c>
      <c r="F162" s="109"/>
    </row>
    <row r="163" spans="1:6" ht="18.75" thickBot="1">
      <c r="A163" s="86" t="s">
        <v>75</v>
      </c>
      <c r="B163" s="71">
        <v>155</v>
      </c>
      <c r="C163" s="105">
        <f>+B163</f>
        <v>155</v>
      </c>
      <c r="D163" s="106">
        <v>1</v>
      </c>
      <c r="E163" s="106">
        <f>50*D163/100</f>
        <v>0.5</v>
      </c>
      <c r="F163" s="107"/>
    </row>
    <row r="164" spans="1:6" ht="18.75" thickBot="1">
      <c r="A164" s="86" t="s">
        <v>76</v>
      </c>
      <c r="B164" s="88" t="s">
        <v>77</v>
      </c>
      <c r="C164" s="32" t="str">
        <f>+B164</f>
        <v>1,60€/m2</v>
      </c>
      <c r="D164" s="33">
        <v>1.5</v>
      </c>
      <c r="E164" s="33">
        <f>50*D164/100</f>
        <v>0.75</v>
      </c>
      <c r="F164" s="87"/>
    </row>
    <row r="165" spans="1:6" ht="18">
      <c r="A165" s="86" t="s">
        <v>78</v>
      </c>
      <c r="B165" s="88" t="s">
        <v>79</v>
      </c>
      <c r="C165" s="32" t="str">
        <f>+B165</f>
        <v>1,00€/m2</v>
      </c>
      <c r="D165" s="33">
        <v>2</v>
      </c>
      <c r="E165" s="33">
        <f>50*D165/100</f>
        <v>1</v>
      </c>
      <c r="F165" s="87"/>
    </row>
    <row r="166" spans="1:6" ht="18.75" thickBot="1">
      <c r="A166" s="20"/>
      <c r="B166" s="31"/>
      <c r="C166" s="89"/>
      <c r="D166" s="90"/>
      <c r="E166" s="90"/>
      <c r="F166" s="91"/>
    </row>
    <row r="167" spans="1:6" ht="50.25" customHeight="1" thickBot="1">
      <c r="A167" s="128" t="s">
        <v>80</v>
      </c>
      <c r="B167" s="129"/>
      <c r="C167" s="112"/>
      <c r="D167" s="112"/>
      <c r="E167" s="112"/>
      <c r="F167" s="113"/>
    </row>
    <row r="168" spans="1:6" ht="12.75">
      <c r="A168" s="120"/>
      <c r="B168" s="120"/>
      <c r="C168" s="120"/>
      <c r="D168" s="120"/>
      <c r="E168" s="120"/>
      <c r="F168" s="120"/>
    </row>
    <row r="169" spans="1:6" ht="12.75">
      <c r="A169" s="92" t="s">
        <v>84</v>
      </c>
      <c r="B169" s="77">
        <v>15.7</v>
      </c>
      <c r="C169" s="84"/>
      <c r="D169" s="17"/>
      <c r="E169" s="17"/>
      <c r="F169" s="74"/>
    </row>
    <row r="170" spans="1:6" ht="12.75">
      <c r="A170" s="75" t="s">
        <v>83</v>
      </c>
      <c r="B170" s="77">
        <v>19.7</v>
      </c>
      <c r="C170" s="84"/>
      <c r="D170" s="17"/>
      <c r="E170" s="17"/>
      <c r="F170" s="74"/>
    </row>
    <row r="171" spans="1:6" ht="18">
      <c r="A171" s="20"/>
      <c r="B171" s="31"/>
      <c r="C171" s="21">
        <f>+SUM(B168:B170)/2</f>
        <v>17.7</v>
      </c>
      <c r="D171" s="22">
        <v>5</v>
      </c>
      <c r="E171" s="22">
        <f>50*D171/100</f>
        <v>2.5</v>
      </c>
      <c r="F171" s="21">
        <f>+SUM(F168:F170)/2</f>
        <v>0</v>
      </c>
    </row>
    <row r="172" spans="1:6" s="63" customFormat="1" ht="18">
      <c r="A172" s="57" t="s">
        <v>27</v>
      </c>
      <c r="B172" s="58"/>
      <c r="C172" s="59"/>
      <c r="D172" s="61">
        <f>+SUM(D2:D171)</f>
        <v>100</v>
      </c>
      <c r="E172" s="61">
        <f>+SUM(E2:E171)</f>
        <v>50</v>
      </c>
      <c r="F172" s="62"/>
    </row>
  </sheetData>
  <sheetProtection selectLockedCells="1" selectUnlockedCells="1"/>
  <mergeCells count="6">
    <mergeCell ref="A168:F168"/>
    <mergeCell ref="A126:B126"/>
    <mergeCell ref="A136:B136"/>
    <mergeCell ref="A141:B141"/>
    <mergeCell ref="A146:B146"/>
    <mergeCell ref="A167:B1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Dina Mendicute</cp:lastModifiedBy>
  <cp:lastPrinted>2015-05-11T15:42:21Z</cp:lastPrinted>
  <dcterms:created xsi:type="dcterms:W3CDTF">2015-05-25T08:04:29Z</dcterms:created>
  <dcterms:modified xsi:type="dcterms:W3CDTF">2015-05-25T08:04:29Z</dcterms:modified>
  <cp:category/>
  <cp:version/>
  <cp:contentType/>
  <cp:contentStatus/>
</cp:coreProperties>
</file>